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3695" windowHeight="6990" activeTab="0"/>
  </bookViews>
  <sheets>
    <sheet name="Ankle" sheetId="1" r:id="rId1"/>
    <sheet name="Knee" sheetId="2" r:id="rId2"/>
    <sheet name="Hip or Shoulder" sheetId="3" r:id="rId3"/>
    <sheet name="Wrist" sheetId="4" r:id="rId4"/>
    <sheet name="Elbow" sheetId="5" r:id="rId5"/>
    <sheet name="Unscheduled" sheetId="6" r:id="rId6"/>
    <sheet name="Fingers" sheetId="7" r:id="rId7"/>
  </sheets>
  <definedNames/>
  <calcPr fullCalcOnLoad="1"/>
</workbook>
</file>

<file path=xl/sharedStrings.xml><?xml version="1.0" encoding="utf-8"?>
<sst xmlns="http://schemas.openxmlformats.org/spreadsheetml/2006/main" count="291" uniqueCount="18">
  <si>
    <t>ANKLE</t>
  </si>
  <si>
    <t>Effective</t>
  </si>
  <si>
    <t>Percent</t>
  </si>
  <si>
    <t>Number of</t>
  </si>
  <si>
    <t>Disability</t>
  </si>
  <si>
    <t>Weeks</t>
  </si>
  <si>
    <t>KNEE</t>
  </si>
  <si>
    <t>HIP/SHOULDER</t>
  </si>
  <si>
    <t>WRIST</t>
  </si>
  <si>
    <t>ELBOW</t>
  </si>
  <si>
    <t>Fingers - Distal Joint</t>
  </si>
  <si>
    <t>Thumb</t>
  </si>
  <si>
    <t>Index</t>
  </si>
  <si>
    <t>MIddle</t>
  </si>
  <si>
    <t>Ring and Little</t>
  </si>
  <si>
    <t>Unscheduled</t>
  </si>
  <si>
    <t>WKC-8486-P (R. 4/2023)</t>
  </si>
  <si>
    <t>WKC-8486-P (R.4/2023)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</si>
</sst>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"/>
    <numFmt numFmtId="169" formatCode="&quot;$&quot;#,##0.00"/>
    <numFmt numFmtId="170" formatCode="&quot;$&quot;#,##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b/>
      <i/>
      <u val="single"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0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2" fontId="0" fillId="0" borderId="0" xfId="0" applyNumberFormat="1" applyAlignment="1">
      <alignment/>
    </xf>
    <xf numFmtId="44" fontId="0" fillId="0" borderId="0" xfId="44" applyFont="1" applyAlignment="1">
      <alignment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4" fontId="0" fillId="0" borderId="10" xfId="60" applyNumberFormat="1" applyFont="1" applyBorder="1" applyAlignment="1">
      <alignment/>
    </xf>
    <xf numFmtId="2" fontId="0" fillId="0" borderId="11" xfId="0" applyNumberFormat="1" applyBorder="1" applyAlignment="1">
      <alignment/>
    </xf>
    <xf numFmtId="169" fontId="0" fillId="0" borderId="11" xfId="0" applyNumberFormat="1" applyBorder="1" applyAlignment="1">
      <alignment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164" fontId="0" fillId="0" borderId="13" xfId="60" applyNumberFormat="1" applyFont="1" applyBorder="1" applyAlignment="1">
      <alignment/>
    </xf>
    <xf numFmtId="2" fontId="0" fillId="0" borderId="14" xfId="0" applyNumberFormat="1" applyBorder="1" applyAlignment="1">
      <alignment/>
    </xf>
    <xf numFmtId="169" fontId="0" fillId="0" borderId="14" xfId="0" applyNumberFormat="1" applyBorder="1" applyAlignment="1">
      <alignment/>
    </xf>
    <xf numFmtId="44" fontId="0" fillId="0" borderId="14" xfId="44" applyFont="1" applyBorder="1" applyAlignment="1">
      <alignment/>
    </xf>
    <xf numFmtId="44" fontId="0" fillId="0" borderId="15" xfId="44" applyFont="1" applyBorder="1" applyAlignment="1">
      <alignment/>
    </xf>
    <xf numFmtId="164" fontId="0" fillId="0" borderId="16" xfId="60" applyNumberFormat="1" applyFont="1" applyBorder="1" applyAlignment="1">
      <alignment/>
    </xf>
    <xf numFmtId="2" fontId="0" fillId="0" borderId="17" xfId="0" applyNumberFormat="1" applyBorder="1" applyAlignment="1">
      <alignment/>
    </xf>
    <xf numFmtId="169" fontId="0" fillId="0" borderId="17" xfId="0" applyNumberFormat="1" applyBorder="1" applyAlignment="1">
      <alignment/>
    </xf>
    <xf numFmtId="44" fontId="0" fillId="0" borderId="17" xfId="44" applyFont="1" applyBorder="1" applyAlignment="1">
      <alignment/>
    </xf>
    <xf numFmtId="44" fontId="0" fillId="0" borderId="18" xfId="44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14" fontId="4" fillId="33" borderId="14" xfId="0" applyNumberFormat="1" applyFont="1" applyFill="1" applyBorder="1" applyAlignment="1">
      <alignment horizontal="center"/>
    </xf>
    <xf numFmtId="14" fontId="4" fillId="33" borderId="15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Continuous"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8" fontId="0" fillId="0" borderId="14" xfId="0" applyNumberFormat="1" applyBorder="1" applyAlignment="1">
      <alignment/>
    </xf>
    <xf numFmtId="164" fontId="5" fillId="0" borderId="13" xfId="60" applyNumberFormat="1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168" fontId="0" fillId="0" borderId="17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7" xfId="0" applyNumberFormat="1" applyBorder="1" applyAlignment="1">
      <alignment/>
    </xf>
    <xf numFmtId="164" fontId="0" fillId="0" borderId="10" xfId="60" applyNumberFormat="1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44" fontId="0" fillId="0" borderId="11" xfId="44" applyFont="1" applyFill="1" applyBorder="1" applyAlignment="1">
      <alignment/>
    </xf>
    <xf numFmtId="44" fontId="0" fillId="0" borderId="11" xfId="44" applyNumberFormat="1" applyFont="1" applyFill="1" applyBorder="1" applyAlignment="1">
      <alignment/>
    </xf>
    <xf numFmtId="44" fontId="0" fillId="0" borderId="12" xfId="44" applyNumberFormat="1" applyFont="1" applyFill="1" applyBorder="1" applyAlignment="1">
      <alignment/>
    </xf>
    <xf numFmtId="164" fontId="0" fillId="0" borderId="13" xfId="60" applyNumberFormat="1" applyFont="1" applyFill="1" applyBorder="1" applyAlignment="1">
      <alignment/>
    </xf>
    <xf numFmtId="2" fontId="0" fillId="0" borderId="14" xfId="0" applyNumberFormat="1" applyFill="1" applyBorder="1" applyAlignment="1">
      <alignment/>
    </xf>
    <xf numFmtId="44" fontId="0" fillId="0" borderId="14" xfId="44" applyFont="1" applyFill="1" applyBorder="1" applyAlignment="1">
      <alignment/>
    </xf>
    <xf numFmtId="43" fontId="0" fillId="0" borderId="14" xfId="44" applyNumberFormat="1" applyFont="1" applyFill="1" applyBorder="1" applyAlignment="1">
      <alignment/>
    </xf>
    <xf numFmtId="43" fontId="0" fillId="0" borderId="15" xfId="44" applyNumberFormat="1" applyFont="1" applyFill="1" applyBorder="1" applyAlignment="1">
      <alignment/>
    </xf>
    <xf numFmtId="164" fontId="0" fillId="0" borderId="16" xfId="60" applyNumberFormat="1" applyFont="1" applyFill="1" applyBorder="1" applyAlignment="1">
      <alignment/>
    </xf>
    <xf numFmtId="2" fontId="0" fillId="0" borderId="17" xfId="0" applyNumberFormat="1" applyFill="1" applyBorder="1" applyAlignment="1">
      <alignment/>
    </xf>
    <xf numFmtId="44" fontId="0" fillId="0" borderId="17" xfId="44" applyFont="1" applyFill="1" applyBorder="1" applyAlignment="1">
      <alignment/>
    </xf>
    <xf numFmtId="43" fontId="0" fillId="0" borderId="17" xfId="44" applyNumberFormat="1" applyFont="1" applyFill="1" applyBorder="1" applyAlignment="1">
      <alignment/>
    </xf>
    <xf numFmtId="43" fontId="0" fillId="0" borderId="18" xfId="44" applyNumberFormat="1" applyFont="1" applyFill="1" applyBorder="1" applyAlignment="1">
      <alignment/>
    </xf>
    <xf numFmtId="2" fontId="0" fillId="0" borderId="11" xfId="44" applyNumberFormat="1" applyFont="1" applyBorder="1" applyAlignment="1">
      <alignment/>
    </xf>
    <xf numFmtId="2" fontId="0" fillId="0" borderId="14" xfId="44" applyNumberFormat="1" applyFont="1" applyBorder="1" applyAlignment="1">
      <alignment/>
    </xf>
    <xf numFmtId="2" fontId="0" fillId="0" borderId="17" xfId="44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169" fontId="0" fillId="0" borderId="19" xfId="0" applyNumberFormat="1" applyBorder="1" applyAlignment="1">
      <alignment/>
    </xf>
    <xf numFmtId="169" fontId="0" fillId="0" borderId="20" xfId="0" applyNumberFormat="1" applyBorder="1" applyAlignment="1">
      <alignment/>
    </xf>
    <xf numFmtId="0" fontId="4" fillId="33" borderId="20" xfId="0" applyFont="1" applyFill="1" applyBorder="1" applyAlignment="1">
      <alignment horizontal="center"/>
    </xf>
    <xf numFmtId="0" fontId="11" fillId="0" borderId="0" xfId="57" applyFont="1">
      <alignment/>
      <protection/>
    </xf>
    <xf numFmtId="169" fontId="0" fillId="0" borderId="21" xfId="0" applyNumberFormat="1" applyBorder="1" applyAlignment="1">
      <alignment/>
    </xf>
    <xf numFmtId="169" fontId="0" fillId="0" borderId="22" xfId="0" applyNumberFormat="1" applyBorder="1" applyAlignment="1">
      <alignment/>
    </xf>
    <xf numFmtId="0" fontId="0" fillId="0" borderId="21" xfId="0" applyBorder="1" applyAlignment="1">
      <alignment/>
    </xf>
    <xf numFmtId="169" fontId="0" fillId="0" borderId="23" xfId="0" applyNumberForma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infram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28"/>
  <sheetViews>
    <sheetView showGridLines="0" tabSelected="1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2" max="2" width="10.421875" style="0" customWidth="1"/>
    <col min="3" max="4" width="11.140625" style="0" bestFit="1" customWidth="1"/>
    <col min="5" max="16" width="10.421875" style="0" customWidth="1"/>
    <col min="17" max="18" width="10.140625" style="0" bestFit="1" customWidth="1"/>
    <col min="19" max="28" width="10.140625" style="0" customWidth="1"/>
    <col min="29" max="33" width="11.421875" style="0" customWidth="1"/>
  </cols>
  <sheetData>
    <row r="2" ht="15">
      <c r="U2" s="66"/>
    </row>
    <row r="3" ht="13.5" thickBot="1"/>
    <row r="4" spans="1:37" ht="13.5" thickTop="1">
      <c r="A4" s="20" t="s">
        <v>0</v>
      </c>
      <c r="B4" s="21"/>
      <c r="C4" s="21" t="s">
        <v>1</v>
      </c>
      <c r="D4" s="21" t="s">
        <v>1</v>
      </c>
      <c r="E4" s="21" t="s">
        <v>1</v>
      </c>
      <c r="F4" s="21" t="s">
        <v>1</v>
      </c>
      <c r="G4" s="21" t="s">
        <v>1</v>
      </c>
      <c r="H4" s="21" t="s">
        <v>1</v>
      </c>
      <c r="I4" s="21" t="s">
        <v>1</v>
      </c>
      <c r="J4" s="21" t="s">
        <v>1</v>
      </c>
      <c r="K4" s="21" t="s">
        <v>1</v>
      </c>
      <c r="L4" s="21" t="s">
        <v>1</v>
      </c>
      <c r="M4" s="21" t="s">
        <v>1</v>
      </c>
      <c r="N4" s="21" t="s">
        <v>1</v>
      </c>
      <c r="O4" s="21" t="s">
        <v>1</v>
      </c>
      <c r="P4" s="21" t="s">
        <v>1</v>
      </c>
      <c r="Q4" s="21" t="s">
        <v>1</v>
      </c>
      <c r="R4" s="21" t="s">
        <v>1</v>
      </c>
      <c r="S4" s="21" t="s">
        <v>1</v>
      </c>
      <c r="T4" s="21" t="s">
        <v>1</v>
      </c>
      <c r="U4" s="21" t="s">
        <v>1</v>
      </c>
      <c r="V4" s="21" t="s">
        <v>1</v>
      </c>
      <c r="W4" s="21" t="s">
        <v>1</v>
      </c>
      <c r="X4" s="21" t="s">
        <v>1</v>
      </c>
      <c r="Y4" s="21" t="s">
        <v>1</v>
      </c>
      <c r="Z4" s="21" t="s">
        <v>1</v>
      </c>
      <c r="AA4" s="21" t="s">
        <v>1</v>
      </c>
      <c r="AB4" s="21" t="s">
        <v>1</v>
      </c>
      <c r="AC4" s="21" t="s">
        <v>1</v>
      </c>
      <c r="AD4" s="21" t="s">
        <v>1</v>
      </c>
      <c r="AE4" s="21" t="s">
        <v>1</v>
      </c>
      <c r="AF4" s="21" t="s">
        <v>1</v>
      </c>
      <c r="AG4" s="21" t="s">
        <v>1</v>
      </c>
      <c r="AH4" s="21" t="s">
        <v>1</v>
      </c>
      <c r="AI4" s="21" t="s">
        <v>1</v>
      </c>
      <c r="AJ4" s="21" t="s">
        <v>1</v>
      </c>
      <c r="AK4" s="22" t="s">
        <v>1</v>
      </c>
    </row>
    <row r="5" spans="1:37" ht="12.75">
      <c r="A5" s="23" t="s">
        <v>2</v>
      </c>
      <c r="B5" s="24" t="s">
        <v>3</v>
      </c>
      <c r="C5" s="25">
        <v>44927</v>
      </c>
      <c r="D5" s="25">
        <v>44661</v>
      </c>
      <c r="E5" s="25">
        <v>44562</v>
      </c>
      <c r="F5" s="25">
        <v>44197</v>
      </c>
      <c r="G5" s="25">
        <v>43831</v>
      </c>
      <c r="H5" s="25">
        <v>43466</v>
      </c>
      <c r="I5" s="25">
        <v>43101</v>
      </c>
      <c r="J5" s="25">
        <v>42736</v>
      </c>
      <c r="K5" s="25">
        <v>42431</v>
      </c>
      <c r="L5" s="25">
        <v>42370</v>
      </c>
      <c r="M5" s="25">
        <v>42005</v>
      </c>
      <c r="N5" s="25">
        <v>41640</v>
      </c>
      <c r="O5" s="25">
        <v>41275</v>
      </c>
      <c r="P5" s="25">
        <v>41016</v>
      </c>
      <c r="Q5" s="25">
        <v>40909</v>
      </c>
      <c r="R5" s="25">
        <v>40544</v>
      </c>
      <c r="S5" s="25">
        <v>40299</v>
      </c>
      <c r="T5" s="25">
        <v>39814</v>
      </c>
      <c r="U5" s="25">
        <v>39539</v>
      </c>
      <c r="V5" s="25">
        <v>39083</v>
      </c>
      <c r="W5" s="25">
        <v>38808</v>
      </c>
      <c r="X5" s="25">
        <v>38718</v>
      </c>
      <c r="Y5" s="25">
        <v>38353</v>
      </c>
      <c r="Z5" s="25">
        <v>37987</v>
      </c>
      <c r="AA5" s="25">
        <v>37622</v>
      </c>
      <c r="AB5" s="25">
        <v>37257</v>
      </c>
      <c r="AC5" s="25">
        <v>36892</v>
      </c>
      <c r="AD5" s="25">
        <v>36526</v>
      </c>
      <c r="AE5" s="25">
        <v>36161</v>
      </c>
      <c r="AF5" s="25">
        <v>35796</v>
      </c>
      <c r="AG5" s="25">
        <v>35431</v>
      </c>
      <c r="AH5" s="25">
        <v>35065</v>
      </c>
      <c r="AI5" s="25">
        <v>34700</v>
      </c>
      <c r="AJ5" s="25">
        <v>34335</v>
      </c>
      <c r="AK5" s="26">
        <v>33970</v>
      </c>
    </row>
    <row r="6" spans="1:37" ht="13.5" thickBot="1">
      <c r="A6" s="27" t="s">
        <v>4</v>
      </c>
      <c r="B6" s="28" t="s">
        <v>5</v>
      </c>
      <c r="C6" s="28">
        <v>430</v>
      </c>
      <c r="D6" s="28">
        <v>415</v>
      </c>
      <c r="E6" s="28">
        <v>362</v>
      </c>
      <c r="F6" s="28">
        <v>362</v>
      </c>
      <c r="G6" s="28">
        <v>362</v>
      </c>
      <c r="H6" s="28">
        <v>362</v>
      </c>
      <c r="I6" s="28">
        <v>362</v>
      </c>
      <c r="J6" s="28">
        <v>362</v>
      </c>
      <c r="K6" s="28">
        <v>342</v>
      </c>
      <c r="L6" s="28">
        <v>322</v>
      </c>
      <c r="M6" s="28">
        <v>322</v>
      </c>
      <c r="N6" s="28">
        <v>322</v>
      </c>
      <c r="O6" s="28">
        <v>322</v>
      </c>
      <c r="P6" s="28">
        <v>312</v>
      </c>
      <c r="Q6" s="28">
        <v>302</v>
      </c>
      <c r="R6" s="28">
        <v>302</v>
      </c>
      <c r="S6" s="28">
        <v>292</v>
      </c>
      <c r="T6" s="28">
        <v>282</v>
      </c>
      <c r="U6" s="28">
        <v>272</v>
      </c>
      <c r="V6" s="28">
        <v>262</v>
      </c>
      <c r="W6" s="28">
        <v>252</v>
      </c>
      <c r="X6" s="28">
        <v>242</v>
      </c>
      <c r="Y6" s="28">
        <v>242</v>
      </c>
      <c r="Z6" s="28">
        <v>232</v>
      </c>
      <c r="AA6" s="28">
        <v>222</v>
      </c>
      <c r="AB6" s="28">
        <v>212</v>
      </c>
      <c r="AC6" s="28">
        <v>184</v>
      </c>
      <c r="AD6" s="28">
        <v>184</v>
      </c>
      <c r="AE6" s="28">
        <v>184</v>
      </c>
      <c r="AF6" s="28">
        <v>179</v>
      </c>
      <c r="AG6" s="28">
        <v>174</v>
      </c>
      <c r="AH6" s="28">
        <v>169</v>
      </c>
      <c r="AI6" s="28">
        <v>164</v>
      </c>
      <c r="AJ6" s="28">
        <v>158</v>
      </c>
      <c r="AK6" s="29">
        <v>152</v>
      </c>
    </row>
    <row r="7" spans="1:37" ht="13.5" thickTop="1">
      <c r="A7" s="5">
        <v>0.005</v>
      </c>
      <c r="B7" s="6">
        <f>A7*250</f>
        <v>1.25</v>
      </c>
      <c r="C7" s="67">
        <f>B7*430</f>
        <v>537.5</v>
      </c>
      <c r="D7" s="67">
        <f aca="true" t="shared" si="0" ref="D7:D25">B7*415</f>
        <v>518.75</v>
      </c>
      <c r="E7" s="67">
        <f aca="true" t="shared" si="1" ref="E7:E25">B7*362</f>
        <v>452.5</v>
      </c>
      <c r="F7" s="67">
        <f aca="true" t="shared" si="2" ref="F7:F25">B7*362</f>
        <v>452.5</v>
      </c>
      <c r="G7" s="67">
        <f aca="true" t="shared" si="3" ref="G7:G25">B7*362</f>
        <v>452.5</v>
      </c>
      <c r="H7" s="67">
        <f aca="true" t="shared" si="4" ref="H7:H25">B7*362</f>
        <v>452.5</v>
      </c>
      <c r="I7" s="67">
        <f aca="true" t="shared" si="5" ref="I7:I25">B7*362</f>
        <v>452.5</v>
      </c>
      <c r="J7" s="67">
        <f>B7*362</f>
        <v>452.5</v>
      </c>
      <c r="K7" s="67">
        <f>B7*342</f>
        <v>427.5</v>
      </c>
      <c r="L7" s="67">
        <f aca="true" t="shared" si="6" ref="L7:L25">B7*322</f>
        <v>402.5</v>
      </c>
      <c r="M7" s="67">
        <f aca="true" t="shared" si="7" ref="M7:M25">B7*322</f>
        <v>402.5</v>
      </c>
      <c r="N7" s="67">
        <f>B7*322</f>
        <v>402.5</v>
      </c>
      <c r="O7" s="7">
        <f aca="true" t="shared" si="8" ref="O7:O25">B7*322</f>
        <v>402.5</v>
      </c>
      <c r="P7" s="7">
        <f aca="true" t="shared" si="9" ref="P7:P25">B7*312</f>
        <v>390</v>
      </c>
      <c r="Q7" s="7">
        <f aca="true" t="shared" si="10" ref="Q7:Q25">B7*302</f>
        <v>377.5</v>
      </c>
      <c r="R7" s="7">
        <f aca="true" t="shared" si="11" ref="R7:R25">B7*302</f>
        <v>377.5</v>
      </c>
      <c r="S7" s="7">
        <f>B7*292</f>
        <v>365</v>
      </c>
      <c r="T7" s="7">
        <f>B7*282</f>
        <v>352.5</v>
      </c>
      <c r="U7" s="7">
        <f>B7*272</f>
        <v>340</v>
      </c>
      <c r="V7" s="7">
        <f aca="true" t="shared" si="12" ref="V7:V25">B7*262</f>
        <v>327.5</v>
      </c>
      <c r="W7" s="7">
        <f aca="true" t="shared" si="13" ref="W7:W25">B7*252</f>
        <v>315</v>
      </c>
      <c r="X7" s="7">
        <f>B7*242</f>
        <v>302.5</v>
      </c>
      <c r="Y7" s="7">
        <f>B7*242</f>
        <v>302.5</v>
      </c>
      <c r="Z7" s="7">
        <f>B7*232</f>
        <v>290</v>
      </c>
      <c r="AA7" s="7">
        <f>B7*222</f>
        <v>277.5</v>
      </c>
      <c r="AB7" s="7">
        <f>B7*212</f>
        <v>265</v>
      </c>
      <c r="AC7" s="7">
        <f>B7*184</f>
        <v>230</v>
      </c>
      <c r="AD7" s="7">
        <f>B7*184</f>
        <v>230</v>
      </c>
      <c r="AE7" s="7">
        <f>AD7</f>
        <v>230</v>
      </c>
      <c r="AF7" s="7">
        <f>B7*179</f>
        <v>223.75</v>
      </c>
      <c r="AG7" s="8">
        <f>B7*174</f>
        <v>217.5</v>
      </c>
      <c r="AH7" s="8">
        <f>B7*169</f>
        <v>211.25</v>
      </c>
      <c r="AI7" s="8">
        <f>B7*164</f>
        <v>205</v>
      </c>
      <c r="AJ7" s="8">
        <f>B7*158</f>
        <v>197.5</v>
      </c>
      <c r="AK7" s="9">
        <f>B7*152</f>
        <v>190</v>
      </c>
    </row>
    <row r="8" spans="1:37" ht="12.75">
      <c r="A8" s="10">
        <v>0.01</v>
      </c>
      <c r="B8" s="11">
        <f aca="true" t="shared" si="14" ref="B8:B23">A8*250</f>
        <v>2.5</v>
      </c>
      <c r="C8" s="12">
        <f>B8*430</f>
        <v>1075</v>
      </c>
      <c r="D8" s="12">
        <f t="shared" si="0"/>
        <v>1037.5</v>
      </c>
      <c r="E8" s="12">
        <f t="shared" si="1"/>
        <v>905</v>
      </c>
      <c r="F8" s="12">
        <f t="shared" si="2"/>
        <v>905</v>
      </c>
      <c r="G8" s="12">
        <f t="shared" si="3"/>
        <v>905</v>
      </c>
      <c r="H8" s="12">
        <f t="shared" si="4"/>
        <v>905</v>
      </c>
      <c r="I8" s="12">
        <f t="shared" si="5"/>
        <v>905</v>
      </c>
      <c r="J8" s="12">
        <f aca="true" t="shared" si="15" ref="J8:J25">B8*362</f>
        <v>905</v>
      </c>
      <c r="K8" s="12">
        <f aca="true" t="shared" si="16" ref="K8:K25">B8*342</f>
        <v>855</v>
      </c>
      <c r="L8" s="64">
        <f t="shared" si="6"/>
        <v>805</v>
      </c>
      <c r="M8" s="64">
        <f t="shared" si="7"/>
        <v>805</v>
      </c>
      <c r="N8" s="64">
        <f aca="true" t="shared" si="17" ref="N8:N25">B8*322</f>
        <v>805</v>
      </c>
      <c r="O8" s="12">
        <f t="shared" si="8"/>
        <v>805</v>
      </c>
      <c r="P8" s="12">
        <f t="shared" si="9"/>
        <v>780</v>
      </c>
      <c r="Q8" s="12">
        <f t="shared" si="10"/>
        <v>755</v>
      </c>
      <c r="R8" s="12">
        <f t="shared" si="11"/>
        <v>755</v>
      </c>
      <c r="S8" s="12">
        <f>B8*292</f>
        <v>730</v>
      </c>
      <c r="T8" s="12">
        <f>B8*282</f>
        <v>705</v>
      </c>
      <c r="U8" s="12">
        <f>B8*272</f>
        <v>680</v>
      </c>
      <c r="V8" s="12">
        <f t="shared" si="12"/>
        <v>655</v>
      </c>
      <c r="W8" s="12">
        <f t="shared" si="13"/>
        <v>630</v>
      </c>
      <c r="X8" s="12">
        <f aca="true" t="shared" si="18" ref="X8:X25">B8*242</f>
        <v>605</v>
      </c>
      <c r="Y8" s="12">
        <f aca="true" t="shared" si="19" ref="Y8:Y25">B8*242</f>
        <v>605</v>
      </c>
      <c r="Z8" s="12">
        <f aca="true" t="shared" si="20" ref="Z8:Z25">B8*232</f>
        <v>580</v>
      </c>
      <c r="AA8" s="12">
        <f aca="true" t="shared" si="21" ref="AA8:AA25">B8*222</f>
        <v>555</v>
      </c>
      <c r="AB8" s="12">
        <f aca="true" t="shared" si="22" ref="AB8:AB25">B8*212</f>
        <v>530</v>
      </c>
      <c r="AC8" s="12">
        <f>B8*184</f>
        <v>460</v>
      </c>
      <c r="AD8" s="12">
        <f aca="true" t="shared" si="23" ref="AD8:AD25">B8*184</f>
        <v>460</v>
      </c>
      <c r="AE8" s="12">
        <f aca="true" t="shared" si="24" ref="AE8:AE25">B8*184</f>
        <v>460</v>
      </c>
      <c r="AF8" s="12">
        <f aca="true" t="shared" si="25" ref="AF8:AF25">B8*179</f>
        <v>447.5</v>
      </c>
      <c r="AG8" s="13">
        <f aca="true" t="shared" si="26" ref="AG8:AG23">B8*174</f>
        <v>435</v>
      </c>
      <c r="AH8" s="13">
        <f aca="true" t="shared" si="27" ref="AH8:AH23">B8*169</f>
        <v>422.5</v>
      </c>
      <c r="AI8" s="13">
        <f aca="true" t="shared" si="28" ref="AI8:AI23">B8*164</f>
        <v>410</v>
      </c>
      <c r="AJ8" s="13">
        <f aca="true" t="shared" si="29" ref="AJ8:AJ23">B8*158</f>
        <v>395</v>
      </c>
      <c r="AK8" s="14">
        <f aca="true" t="shared" si="30" ref="AK8:AK23">B8*152</f>
        <v>380</v>
      </c>
    </row>
    <row r="9" spans="1:37" ht="12.75">
      <c r="A9" s="10">
        <v>0.02</v>
      </c>
      <c r="B9" s="11">
        <f t="shared" si="14"/>
        <v>5</v>
      </c>
      <c r="C9" s="12">
        <f>B9*430</f>
        <v>2150</v>
      </c>
      <c r="D9" s="12">
        <f t="shared" si="0"/>
        <v>2075</v>
      </c>
      <c r="E9" s="12">
        <f t="shared" si="1"/>
        <v>1810</v>
      </c>
      <c r="F9" s="12">
        <f t="shared" si="2"/>
        <v>1810</v>
      </c>
      <c r="G9" s="12">
        <f t="shared" si="3"/>
        <v>1810</v>
      </c>
      <c r="H9" s="12">
        <f t="shared" si="4"/>
        <v>1810</v>
      </c>
      <c r="I9" s="12">
        <f t="shared" si="5"/>
        <v>1810</v>
      </c>
      <c r="J9" s="12">
        <f t="shared" si="15"/>
        <v>1810</v>
      </c>
      <c r="K9" s="12">
        <f t="shared" si="16"/>
        <v>1710</v>
      </c>
      <c r="L9" s="12">
        <f t="shared" si="6"/>
        <v>1610</v>
      </c>
      <c r="M9" s="12">
        <f t="shared" si="7"/>
        <v>1610</v>
      </c>
      <c r="N9" s="12">
        <f t="shared" si="17"/>
        <v>1610</v>
      </c>
      <c r="O9" s="12">
        <f t="shared" si="8"/>
        <v>1610</v>
      </c>
      <c r="P9" s="12">
        <f t="shared" si="9"/>
        <v>1560</v>
      </c>
      <c r="Q9" s="12">
        <f t="shared" si="10"/>
        <v>1510</v>
      </c>
      <c r="R9" s="12">
        <f t="shared" si="11"/>
        <v>1510</v>
      </c>
      <c r="S9" s="12">
        <f>B9*292</f>
        <v>1460</v>
      </c>
      <c r="T9" s="12">
        <f aca="true" t="shared" si="31" ref="T9:T25">B9*282</f>
        <v>1410</v>
      </c>
      <c r="U9" s="12">
        <f>B9*272</f>
        <v>1360</v>
      </c>
      <c r="V9" s="12">
        <f t="shared" si="12"/>
        <v>1310</v>
      </c>
      <c r="W9" s="12">
        <f t="shared" si="13"/>
        <v>1260</v>
      </c>
      <c r="X9" s="12">
        <f t="shared" si="18"/>
        <v>1210</v>
      </c>
      <c r="Y9" s="12">
        <f t="shared" si="19"/>
        <v>1210</v>
      </c>
      <c r="Z9" s="12">
        <f t="shared" si="20"/>
        <v>1160</v>
      </c>
      <c r="AA9" s="12">
        <f t="shared" si="21"/>
        <v>1110</v>
      </c>
      <c r="AB9" s="12">
        <f t="shared" si="22"/>
        <v>1060</v>
      </c>
      <c r="AC9" s="12">
        <f aca="true" t="shared" si="32" ref="AC9:AC25">B9*184</f>
        <v>920</v>
      </c>
      <c r="AD9" s="12">
        <f t="shared" si="23"/>
        <v>920</v>
      </c>
      <c r="AE9" s="12">
        <f t="shared" si="24"/>
        <v>920</v>
      </c>
      <c r="AF9" s="12">
        <f t="shared" si="25"/>
        <v>895</v>
      </c>
      <c r="AG9" s="13">
        <f t="shared" si="26"/>
        <v>870</v>
      </c>
      <c r="AH9" s="13">
        <f t="shared" si="27"/>
        <v>845</v>
      </c>
      <c r="AI9" s="13">
        <f t="shared" si="28"/>
        <v>820</v>
      </c>
      <c r="AJ9" s="13">
        <f t="shared" si="29"/>
        <v>790</v>
      </c>
      <c r="AK9" s="14">
        <f t="shared" si="30"/>
        <v>760</v>
      </c>
    </row>
    <row r="10" spans="1:37" ht="12.75">
      <c r="A10" s="10">
        <v>0.025</v>
      </c>
      <c r="B10" s="11">
        <f t="shared" si="14"/>
        <v>6.25</v>
      </c>
      <c r="C10" s="12">
        <f>B10*430</f>
        <v>2687.5</v>
      </c>
      <c r="D10" s="12">
        <f t="shared" si="0"/>
        <v>2593.75</v>
      </c>
      <c r="E10" s="12">
        <f t="shared" si="1"/>
        <v>2262.5</v>
      </c>
      <c r="F10" s="12">
        <f t="shared" si="2"/>
        <v>2262.5</v>
      </c>
      <c r="G10" s="12">
        <f t="shared" si="3"/>
        <v>2262.5</v>
      </c>
      <c r="H10" s="12">
        <f t="shared" si="4"/>
        <v>2262.5</v>
      </c>
      <c r="I10" s="12">
        <f t="shared" si="5"/>
        <v>2262.5</v>
      </c>
      <c r="J10" s="12">
        <f t="shared" si="15"/>
        <v>2262.5</v>
      </c>
      <c r="K10" s="12">
        <f t="shared" si="16"/>
        <v>2137.5</v>
      </c>
      <c r="L10" s="12">
        <f t="shared" si="6"/>
        <v>2012.5</v>
      </c>
      <c r="M10" s="12">
        <f t="shared" si="7"/>
        <v>2012.5</v>
      </c>
      <c r="N10" s="12">
        <f t="shared" si="17"/>
        <v>2012.5</v>
      </c>
      <c r="O10" s="12">
        <f t="shared" si="8"/>
        <v>2012.5</v>
      </c>
      <c r="P10" s="12">
        <f t="shared" si="9"/>
        <v>1950</v>
      </c>
      <c r="Q10" s="12">
        <f t="shared" si="10"/>
        <v>1887.5</v>
      </c>
      <c r="R10" s="12">
        <f t="shared" si="11"/>
        <v>1887.5</v>
      </c>
      <c r="S10" s="12">
        <f aca="true" t="shared" si="33" ref="S10:S25">B10*292</f>
        <v>1825</v>
      </c>
      <c r="T10" s="12">
        <f t="shared" si="31"/>
        <v>1762.5</v>
      </c>
      <c r="U10" s="12">
        <f aca="true" t="shared" si="34" ref="U10:U25">B10*272</f>
        <v>1700</v>
      </c>
      <c r="V10" s="12">
        <f t="shared" si="12"/>
        <v>1637.5</v>
      </c>
      <c r="W10" s="12">
        <f t="shared" si="13"/>
        <v>1575</v>
      </c>
      <c r="X10" s="12">
        <f t="shared" si="18"/>
        <v>1512.5</v>
      </c>
      <c r="Y10" s="12">
        <f t="shared" si="19"/>
        <v>1512.5</v>
      </c>
      <c r="Z10" s="12">
        <f t="shared" si="20"/>
        <v>1450</v>
      </c>
      <c r="AA10" s="12">
        <f t="shared" si="21"/>
        <v>1387.5</v>
      </c>
      <c r="AB10" s="12">
        <f t="shared" si="22"/>
        <v>1325</v>
      </c>
      <c r="AC10" s="12">
        <f t="shared" si="32"/>
        <v>1150</v>
      </c>
      <c r="AD10" s="12">
        <f t="shared" si="23"/>
        <v>1150</v>
      </c>
      <c r="AE10" s="12">
        <f t="shared" si="24"/>
        <v>1150</v>
      </c>
      <c r="AF10" s="12">
        <f t="shared" si="25"/>
        <v>1118.75</v>
      </c>
      <c r="AG10" s="13">
        <f t="shared" si="26"/>
        <v>1087.5</v>
      </c>
      <c r="AH10" s="13">
        <f t="shared" si="27"/>
        <v>1056.25</v>
      </c>
      <c r="AI10" s="13">
        <f t="shared" si="28"/>
        <v>1025</v>
      </c>
      <c r="AJ10" s="13">
        <f t="shared" si="29"/>
        <v>987.5</v>
      </c>
      <c r="AK10" s="14">
        <f t="shared" si="30"/>
        <v>950</v>
      </c>
    </row>
    <row r="11" spans="1:37" ht="12.75">
      <c r="A11" s="10">
        <v>0.03</v>
      </c>
      <c r="B11" s="11">
        <f t="shared" si="14"/>
        <v>7.5</v>
      </c>
      <c r="C11" s="12">
        <f aca="true" t="shared" si="35" ref="C11:C25">B11*430</f>
        <v>3225</v>
      </c>
      <c r="D11" s="12">
        <f t="shared" si="0"/>
        <v>3112.5</v>
      </c>
      <c r="E11" s="12">
        <f t="shared" si="1"/>
        <v>2715</v>
      </c>
      <c r="F11" s="12">
        <f t="shared" si="2"/>
        <v>2715</v>
      </c>
      <c r="G11" s="12">
        <f t="shared" si="3"/>
        <v>2715</v>
      </c>
      <c r="H11" s="12">
        <f t="shared" si="4"/>
        <v>2715</v>
      </c>
      <c r="I11" s="12">
        <f t="shared" si="5"/>
        <v>2715</v>
      </c>
      <c r="J11" s="12">
        <f t="shared" si="15"/>
        <v>2715</v>
      </c>
      <c r="K11" s="12">
        <f t="shared" si="16"/>
        <v>2565</v>
      </c>
      <c r="L11" s="12">
        <f t="shared" si="6"/>
        <v>2415</v>
      </c>
      <c r="M11" s="12">
        <f t="shared" si="7"/>
        <v>2415</v>
      </c>
      <c r="N11" s="12">
        <f t="shared" si="17"/>
        <v>2415</v>
      </c>
      <c r="O11" s="12">
        <f t="shared" si="8"/>
        <v>2415</v>
      </c>
      <c r="P11" s="12">
        <f t="shared" si="9"/>
        <v>2340</v>
      </c>
      <c r="Q11" s="12">
        <f t="shared" si="10"/>
        <v>2265</v>
      </c>
      <c r="R11" s="12">
        <f t="shared" si="11"/>
        <v>2265</v>
      </c>
      <c r="S11" s="12">
        <f t="shared" si="33"/>
        <v>2190</v>
      </c>
      <c r="T11" s="12">
        <f t="shared" si="31"/>
        <v>2115</v>
      </c>
      <c r="U11" s="12">
        <f t="shared" si="34"/>
        <v>2040</v>
      </c>
      <c r="V11" s="12">
        <f t="shared" si="12"/>
        <v>1965</v>
      </c>
      <c r="W11" s="12">
        <f t="shared" si="13"/>
        <v>1890</v>
      </c>
      <c r="X11" s="12">
        <f t="shared" si="18"/>
        <v>1815</v>
      </c>
      <c r="Y11" s="12">
        <f t="shared" si="19"/>
        <v>1815</v>
      </c>
      <c r="Z11" s="12">
        <f t="shared" si="20"/>
        <v>1740</v>
      </c>
      <c r="AA11" s="12">
        <f t="shared" si="21"/>
        <v>1665</v>
      </c>
      <c r="AB11" s="12">
        <f t="shared" si="22"/>
        <v>1590</v>
      </c>
      <c r="AC11" s="12">
        <f t="shared" si="32"/>
        <v>1380</v>
      </c>
      <c r="AD11" s="12">
        <f t="shared" si="23"/>
        <v>1380</v>
      </c>
      <c r="AE11" s="12">
        <f t="shared" si="24"/>
        <v>1380</v>
      </c>
      <c r="AF11" s="12">
        <f t="shared" si="25"/>
        <v>1342.5</v>
      </c>
      <c r="AG11" s="13">
        <f t="shared" si="26"/>
        <v>1305</v>
      </c>
      <c r="AH11" s="13">
        <f t="shared" si="27"/>
        <v>1267.5</v>
      </c>
      <c r="AI11" s="13">
        <f t="shared" si="28"/>
        <v>1230</v>
      </c>
      <c r="AJ11" s="13">
        <f t="shared" si="29"/>
        <v>1185</v>
      </c>
      <c r="AK11" s="14">
        <f t="shared" si="30"/>
        <v>1140</v>
      </c>
    </row>
    <row r="12" spans="1:37" ht="12.75">
      <c r="A12" s="10">
        <v>0.04</v>
      </c>
      <c r="B12" s="11">
        <f t="shared" si="14"/>
        <v>10</v>
      </c>
      <c r="C12" s="12">
        <f t="shared" si="35"/>
        <v>4300</v>
      </c>
      <c r="D12" s="12">
        <f t="shared" si="0"/>
        <v>4150</v>
      </c>
      <c r="E12" s="12">
        <f t="shared" si="1"/>
        <v>3620</v>
      </c>
      <c r="F12" s="12">
        <f t="shared" si="2"/>
        <v>3620</v>
      </c>
      <c r="G12" s="12">
        <f t="shared" si="3"/>
        <v>3620</v>
      </c>
      <c r="H12" s="12">
        <f t="shared" si="4"/>
        <v>3620</v>
      </c>
      <c r="I12" s="12">
        <f t="shared" si="5"/>
        <v>3620</v>
      </c>
      <c r="J12" s="12">
        <f t="shared" si="15"/>
        <v>3620</v>
      </c>
      <c r="K12" s="12">
        <f t="shared" si="16"/>
        <v>3420</v>
      </c>
      <c r="L12" s="12">
        <f t="shared" si="6"/>
        <v>3220</v>
      </c>
      <c r="M12" s="12">
        <f t="shared" si="7"/>
        <v>3220</v>
      </c>
      <c r="N12" s="12">
        <f t="shared" si="17"/>
        <v>3220</v>
      </c>
      <c r="O12" s="12">
        <f t="shared" si="8"/>
        <v>3220</v>
      </c>
      <c r="P12" s="12">
        <f t="shared" si="9"/>
        <v>3120</v>
      </c>
      <c r="Q12" s="12">
        <f t="shared" si="10"/>
        <v>3020</v>
      </c>
      <c r="R12" s="12">
        <f t="shared" si="11"/>
        <v>3020</v>
      </c>
      <c r="S12" s="12">
        <f t="shared" si="33"/>
        <v>2920</v>
      </c>
      <c r="T12" s="12">
        <f t="shared" si="31"/>
        <v>2820</v>
      </c>
      <c r="U12" s="12">
        <f t="shared" si="34"/>
        <v>2720</v>
      </c>
      <c r="V12" s="12">
        <f t="shared" si="12"/>
        <v>2620</v>
      </c>
      <c r="W12" s="12">
        <f t="shared" si="13"/>
        <v>2520</v>
      </c>
      <c r="X12" s="12">
        <f t="shared" si="18"/>
        <v>2420</v>
      </c>
      <c r="Y12" s="12">
        <f t="shared" si="19"/>
        <v>2420</v>
      </c>
      <c r="Z12" s="12">
        <f t="shared" si="20"/>
        <v>2320</v>
      </c>
      <c r="AA12" s="12">
        <f t="shared" si="21"/>
        <v>2220</v>
      </c>
      <c r="AB12" s="12">
        <f t="shared" si="22"/>
        <v>2120</v>
      </c>
      <c r="AC12" s="12">
        <f t="shared" si="32"/>
        <v>1840</v>
      </c>
      <c r="AD12" s="12">
        <f t="shared" si="23"/>
        <v>1840</v>
      </c>
      <c r="AE12" s="12">
        <f t="shared" si="24"/>
        <v>1840</v>
      </c>
      <c r="AF12" s="12">
        <f t="shared" si="25"/>
        <v>1790</v>
      </c>
      <c r="AG12" s="13">
        <f t="shared" si="26"/>
        <v>1740</v>
      </c>
      <c r="AH12" s="13">
        <f t="shared" si="27"/>
        <v>1690</v>
      </c>
      <c r="AI12" s="13">
        <f t="shared" si="28"/>
        <v>1640</v>
      </c>
      <c r="AJ12" s="13">
        <f t="shared" si="29"/>
        <v>1580</v>
      </c>
      <c r="AK12" s="14">
        <f t="shared" si="30"/>
        <v>1520</v>
      </c>
    </row>
    <row r="13" spans="1:37" ht="12.75">
      <c r="A13" s="10">
        <v>0.05</v>
      </c>
      <c r="B13" s="11">
        <f t="shared" si="14"/>
        <v>12.5</v>
      </c>
      <c r="C13" s="12">
        <f t="shared" si="35"/>
        <v>5375</v>
      </c>
      <c r="D13" s="12">
        <f t="shared" si="0"/>
        <v>5187.5</v>
      </c>
      <c r="E13" s="12">
        <f t="shared" si="1"/>
        <v>4525</v>
      </c>
      <c r="F13" s="12">
        <f t="shared" si="2"/>
        <v>4525</v>
      </c>
      <c r="G13" s="12">
        <f t="shared" si="3"/>
        <v>4525</v>
      </c>
      <c r="H13" s="12">
        <f t="shared" si="4"/>
        <v>4525</v>
      </c>
      <c r="I13" s="12">
        <f t="shared" si="5"/>
        <v>4525</v>
      </c>
      <c r="J13" s="12">
        <f t="shared" si="15"/>
        <v>4525</v>
      </c>
      <c r="K13" s="12">
        <f t="shared" si="16"/>
        <v>4275</v>
      </c>
      <c r="L13" s="12">
        <f t="shared" si="6"/>
        <v>4025</v>
      </c>
      <c r="M13" s="12">
        <f t="shared" si="7"/>
        <v>4025</v>
      </c>
      <c r="N13" s="12">
        <f t="shared" si="17"/>
        <v>4025</v>
      </c>
      <c r="O13" s="12">
        <f t="shared" si="8"/>
        <v>4025</v>
      </c>
      <c r="P13" s="12">
        <f t="shared" si="9"/>
        <v>3900</v>
      </c>
      <c r="Q13" s="12">
        <f t="shared" si="10"/>
        <v>3775</v>
      </c>
      <c r="R13" s="12">
        <f t="shared" si="11"/>
        <v>3775</v>
      </c>
      <c r="S13" s="12">
        <f t="shared" si="33"/>
        <v>3650</v>
      </c>
      <c r="T13" s="12">
        <f t="shared" si="31"/>
        <v>3525</v>
      </c>
      <c r="U13" s="12">
        <f t="shared" si="34"/>
        <v>3400</v>
      </c>
      <c r="V13" s="12">
        <f t="shared" si="12"/>
        <v>3275</v>
      </c>
      <c r="W13" s="12">
        <f t="shared" si="13"/>
        <v>3150</v>
      </c>
      <c r="X13" s="12">
        <f t="shared" si="18"/>
        <v>3025</v>
      </c>
      <c r="Y13" s="12">
        <f t="shared" si="19"/>
        <v>3025</v>
      </c>
      <c r="Z13" s="12">
        <f t="shared" si="20"/>
        <v>2900</v>
      </c>
      <c r="AA13" s="12">
        <f t="shared" si="21"/>
        <v>2775</v>
      </c>
      <c r="AB13" s="12">
        <f t="shared" si="22"/>
        <v>2650</v>
      </c>
      <c r="AC13" s="12">
        <f t="shared" si="32"/>
        <v>2300</v>
      </c>
      <c r="AD13" s="12">
        <f t="shared" si="23"/>
        <v>2300</v>
      </c>
      <c r="AE13" s="12">
        <f t="shared" si="24"/>
        <v>2300</v>
      </c>
      <c r="AF13" s="12">
        <f t="shared" si="25"/>
        <v>2237.5</v>
      </c>
      <c r="AG13" s="13">
        <f t="shared" si="26"/>
        <v>2175</v>
      </c>
      <c r="AH13" s="13">
        <f t="shared" si="27"/>
        <v>2112.5</v>
      </c>
      <c r="AI13" s="13">
        <f t="shared" si="28"/>
        <v>2050</v>
      </c>
      <c r="AJ13" s="13">
        <f t="shared" si="29"/>
        <v>1975</v>
      </c>
      <c r="AK13" s="14">
        <f t="shared" si="30"/>
        <v>1900</v>
      </c>
    </row>
    <row r="14" spans="1:37" ht="12.75">
      <c r="A14" s="10">
        <v>0.075</v>
      </c>
      <c r="B14" s="11">
        <f t="shared" si="14"/>
        <v>18.75</v>
      </c>
      <c r="C14" s="12">
        <f t="shared" si="35"/>
        <v>8062.5</v>
      </c>
      <c r="D14" s="12">
        <f t="shared" si="0"/>
        <v>7781.25</v>
      </c>
      <c r="E14" s="12">
        <f t="shared" si="1"/>
        <v>6787.5</v>
      </c>
      <c r="F14" s="12">
        <f t="shared" si="2"/>
        <v>6787.5</v>
      </c>
      <c r="G14" s="12">
        <f t="shared" si="3"/>
        <v>6787.5</v>
      </c>
      <c r="H14" s="12">
        <f t="shared" si="4"/>
        <v>6787.5</v>
      </c>
      <c r="I14" s="12">
        <f t="shared" si="5"/>
        <v>6787.5</v>
      </c>
      <c r="J14" s="12">
        <f t="shared" si="15"/>
        <v>6787.5</v>
      </c>
      <c r="K14" s="12">
        <f t="shared" si="16"/>
        <v>6412.5</v>
      </c>
      <c r="L14" s="12">
        <f t="shared" si="6"/>
        <v>6037.5</v>
      </c>
      <c r="M14" s="12">
        <f t="shared" si="7"/>
        <v>6037.5</v>
      </c>
      <c r="N14" s="12">
        <f t="shared" si="17"/>
        <v>6037.5</v>
      </c>
      <c r="O14" s="12">
        <f t="shared" si="8"/>
        <v>6037.5</v>
      </c>
      <c r="P14" s="12">
        <f t="shared" si="9"/>
        <v>5850</v>
      </c>
      <c r="Q14" s="12">
        <f t="shared" si="10"/>
        <v>5662.5</v>
      </c>
      <c r="R14" s="12">
        <f t="shared" si="11"/>
        <v>5662.5</v>
      </c>
      <c r="S14" s="12">
        <f t="shared" si="33"/>
        <v>5475</v>
      </c>
      <c r="T14" s="12">
        <f t="shared" si="31"/>
        <v>5287.5</v>
      </c>
      <c r="U14" s="12">
        <f t="shared" si="34"/>
        <v>5100</v>
      </c>
      <c r="V14" s="12">
        <f t="shared" si="12"/>
        <v>4912.5</v>
      </c>
      <c r="W14" s="12">
        <f t="shared" si="13"/>
        <v>4725</v>
      </c>
      <c r="X14" s="12">
        <f t="shared" si="18"/>
        <v>4537.5</v>
      </c>
      <c r="Y14" s="12">
        <f t="shared" si="19"/>
        <v>4537.5</v>
      </c>
      <c r="Z14" s="12">
        <f t="shared" si="20"/>
        <v>4350</v>
      </c>
      <c r="AA14" s="12">
        <f t="shared" si="21"/>
        <v>4162.5</v>
      </c>
      <c r="AB14" s="12">
        <f t="shared" si="22"/>
        <v>3975</v>
      </c>
      <c r="AC14" s="12">
        <f t="shared" si="32"/>
        <v>3450</v>
      </c>
      <c r="AD14" s="12">
        <f t="shared" si="23"/>
        <v>3450</v>
      </c>
      <c r="AE14" s="12">
        <f t="shared" si="24"/>
        <v>3450</v>
      </c>
      <c r="AF14" s="12">
        <f t="shared" si="25"/>
        <v>3356.25</v>
      </c>
      <c r="AG14" s="13">
        <f t="shared" si="26"/>
        <v>3262.5</v>
      </c>
      <c r="AH14" s="13">
        <f t="shared" si="27"/>
        <v>3168.75</v>
      </c>
      <c r="AI14" s="13">
        <f t="shared" si="28"/>
        <v>3075</v>
      </c>
      <c r="AJ14" s="13">
        <f t="shared" si="29"/>
        <v>2962.5</v>
      </c>
      <c r="AK14" s="14">
        <f t="shared" si="30"/>
        <v>2850</v>
      </c>
    </row>
    <row r="15" spans="1:37" ht="12.75">
      <c r="A15" s="10">
        <v>0.1</v>
      </c>
      <c r="B15" s="11">
        <f t="shared" si="14"/>
        <v>25</v>
      </c>
      <c r="C15" s="12">
        <f t="shared" si="35"/>
        <v>10750</v>
      </c>
      <c r="D15" s="12">
        <f t="shared" si="0"/>
        <v>10375</v>
      </c>
      <c r="E15" s="12">
        <f t="shared" si="1"/>
        <v>9050</v>
      </c>
      <c r="F15" s="12">
        <f t="shared" si="2"/>
        <v>9050</v>
      </c>
      <c r="G15" s="12">
        <f t="shared" si="3"/>
        <v>9050</v>
      </c>
      <c r="H15" s="12">
        <f t="shared" si="4"/>
        <v>9050</v>
      </c>
      <c r="I15" s="12">
        <f t="shared" si="5"/>
        <v>9050</v>
      </c>
      <c r="J15" s="12">
        <f t="shared" si="15"/>
        <v>9050</v>
      </c>
      <c r="K15" s="12">
        <f t="shared" si="16"/>
        <v>8550</v>
      </c>
      <c r="L15" s="12">
        <f t="shared" si="6"/>
        <v>8050</v>
      </c>
      <c r="M15" s="12">
        <f t="shared" si="7"/>
        <v>8050</v>
      </c>
      <c r="N15" s="12">
        <f t="shared" si="17"/>
        <v>8050</v>
      </c>
      <c r="O15" s="12">
        <f t="shared" si="8"/>
        <v>8050</v>
      </c>
      <c r="P15" s="12">
        <f t="shared" si="9"/>
        <v>7800</v>
      </c>
      <c r="Q15" s="12">
        <f t="shared" si="10"/>
        <v>7550</v>
      </c>
      <c r="R15" s="12">
        <f t="shared" si="11"/>
        <v>7550</v>
      </c>
      <c r="S15" s="12">
        <f t="shared" si="33"/>
        <v>7300</v>
      </c>
      <c r="T15" s="12">
        <f t="shared" si="31"/>
        <v>7050</v>
      </c>
      <c r="U15" s="12">
        <f t="shared" si="34"/>
        <v>6800</v>
      </c>
      <c r="V15" s="12">
        <f t="shared" si="12"/>
        <v>6550</v>
      </c>
      <c r="W15" s="12">
        <f t="shared" si="13"/>
        <v>6300</v>
      </c>
      <c r="X15" s="12">
        <f t="shared" si="18"/>
        <v>6050</v>
      </c>
      <c r="Y15" s="12">
        <f t="shared" si="19"/>
        <v>6050</v>
      </c>
      <c r="Z15" s="12">
        <f t="shared" si="20"/>
        <v>5800</v>
      </c>
      <c r="AA15" s="12">
        <f t="shared" si="21"/>
        <v>5550</v>
      </c>
      <c r="AB15" s="12">
        <f t="shared" si="22"/>
        <v>5300</v>
      </c>
      <c r="AC15" s="12">
        <f t="shared" si="32"/>
        <v>4600</v>
      </c>
      <c r="AD15" s="12">
        <f t="shared" si="23"/>
        <v>4600</v>
      </c>
      <c r="AE15" s="12">
        <f t="shared" si="24"/>
        <v>4600</v>
      </c>
      <c r="AF15" s="12">
        <f t="shared" si="25"/>
        <v>4475</v>
      </c>
      <c r="AG15" s="13">
        <f t="shared" si="26"/>
        <v>4350</v>
      </c>
      <c r="AH15" s="13">
        <f t="shared" si="27"/>
        <v>4225</v>
      </c>
      <c r="AI15" s="13">
        <f t="shared" si="28"/>
        <v>4100</v>
      </c>
      <c r="AJ15" s="13">
        <f t="shared" si="29"/>
        <v>3950</v>
      </c>
      <c r="AK15" s="14">
        <f t="shared" si="30"/>
        <v>3800</v>
      </c>
    </row>
    <row r="16" spans="1:37" ht="12.75">
      <c r="A16" s="10">
        <v>0.125</v>
      </c>
      <c r="B16" s="11">
        <f t="shared" si="14"/>
        <v>31.25</v>
      </c>
      <c r="C16" s="12">
        <f t="shared" si="35"/>
        <v>13437.5</v>
      </c>
      <c r="D16" s="12">
        <f t="shared" si="0"/>
        <v>12968.75</v>
      </c>
      <c r="E16" s="12">
        <f t="shared" si="1"/>
        <v>11312.5</v>
      </c>
      <c r="F16" s="12">
        <f t="shared" si="2"/>
        <v>11312.5</v>
      </c>
      <c r="G16" s="12">
        <f t="shared" si="3"/>
        <v>11312.5</v>
      </c>
      <c r="H16" s="12">
        <f t="shared" si="4"/>
        <v>11312.5</v>
      </c>
      <c r="I16" s="12">
        <f t="shared" si="5"/>
        <v>11312.5</v>
      </c>
      <c r="J16" s="12">
        <f t="shared" si="15"/>
        <v>11312.5</v>
      </c>
      <c r="K16" s="12">
        <f t="shared" si="16"/>
        <v>10687.5</v>
      </c>
      <c r="L16" s="12">
        <f t="shared" si="6"/>
        <v>10062.5</v>
      </c>
      <c r="M16" s="12">
        <f t="shared" si="7"/>
        <v>10062.5</v>
      </c>
      <c r="N16" s="12">
        <f t="shared" si="17"/>
        <v>10062.5</v>
      </c>
      <c r="O16" s="12">
        <f t="shared" si="8"/>
        <v>10062.5</v>
      </c>
      <c r="P16" s="12">
        <f t="shared" si="9"/>
        <v>9750</v>
      </c>
      <c r="Q16" s="12">
        <f t="shared" si="10"/>
        <v>9437.5</v>
      </c>
      <c r="R16" s="12">
        <f t="shared" si="11"/>
        <v>9437.5</v>
      </c>
      <c r="S16" s="12">
        <f t="shared" si="33"/>
        <v>9125</v>
      </c>
      <c r="T16" s="12">
        <f t="shared" si="31"/>
        <v>8812.5</v>
      </c>
      <c r="U16" s="12">
        <f t="shared" si="34"/>
        <v>8500</v>
      </c>
      <c r="V16" s="12">
        <f t="shared" si="12"/>
        <v>8187.5</v>
      </c>
      <c r="W16" s="12">
        <f t="shared" si="13"/>
        <v>7875</v>
      </c>
      <c r="X16" s="12">
        <f t="shared" si="18"/>
        <v>7562.5</v>
      </c>
      <c r="Y16" s="12">
        <f t="shared" si="19"/>
        <v>7562.5</v>
      </c>
      <c r="Z16" s="12">
        <f t="shared" si="20"/>
        <v>7250</v>
      </c>
      <c r="AA16" s="12">
        <f t="shared" si="21"/>
        <v>6937.5</v>
      </c>
      <c r="AB16" s="12">
        <f t="shared" si="22"/>
        <v>6625</v>
      </c>
      <c r="AC16" s="12">
        <f t="shared" si="32"/>
        <v>5750</v>
      </c>
      <c r="AD16" s="12">
        <f t="shared" si="23"/>
        <v>5750</v>
      </c>
      <c r="AE16" s="12">
        <f t="shared" si="24"/>
        <v>5750</v>
      </c>
      <c r="AF16" s="12">
        <f t="shared" si="25"/>
        <v>5593.75</v>
      </c>
      <c r="AG16" s="13">
        <f t="shared" si="26"/>
        <v>5437.5</v>
      </c>
      <c r="AH16" s="13">
        <f t="shared" si="27"/>
        <v>5281.25</v>
      </c>
      <c r="AI16" s="13">
        <f t="shared" si="28"/>
        <v>5125</v>
      </c>
      <c r="AJ16" s="13">
        <f t="shared" si="29"/>
        <v>4937.5</v>
      </c>
      <c r="AK16" s="14">
        <f t="shared" si="30"/>
        <v>4750</v>
      </c>
    </row>
    <row r="17" spans="1:37" ht="12.75">
      <c r="A17" s="10">
        <v>0.15</v>
      </c>
      <c r="B17" s="11">
        <f t="shared" si="14"/>
        <v>37.5</v>
      </c>
      <c r="C17" s="12">
        <f t="shared" si="35"/>
        <v>16125</v>
      </c>
      <c r="D17" s="12">
        <f t="shared" si="0"/>
        <v>15562.5</v>
      </c>
      <c r="E17" s="12">
        <f t="shared" si="1"/>
        <v>13575</v>
      </c>
      <c r="F17" s="12">
        <f t="shared" si="2"/>
        <v>13575</v>
      </c>
      <c r="G17" s="12">
        <f t="shared" si="3"/>
        <v>13575</v>
      </c>
      <c r="H17" s="12">
        <f t="shared" si="4"/>
        <v>13575</v>
      </c>
      <c r="I17" s="12">
        <f t="shared" si="5"/>
        <v>13575</v>
      </c>
      <c r="J17" s="12">
        <f t="shared" si="15"/>
        <v>13575</v>
      </c>
      <c r="K17" s="12">
        <f t="shared" si="16"/>
        <v>12825</v>
      </c>
      <c r="L17" s="12">
        <f t="shared" si="6"/>
        <v>12075</v>
      </c>
      <c r="M17" s="12">
        <f t="shared" si="7"/>
        <v>12075</v>
      </c>
      <c r="N17" s="12">
        <f t="shared" si="17"/>
        <v>12075</v>
      </c>
      <c r="O17" s="12">
        <f t="shared" si="8"/>
        <v>12075</v>
      </c>
      <c r="P17" s="12">
        <f t="shared" si="9"/>
        <v>11700</v>
      </c>
      <c r="Q17" s="12">
        <f t="shared" si="10"/>
        <v>11325</v>
      </c>
      <c r="R17" s="12">
        <f t="shared" si="11"/>
        <v>11325</v>
      </c>
      <c r="S17" s="12">
        <f t="shared" si="33"/>
        <v>10950</v>
      </c>
      <c r="T17" s="12">
        <f t="shared" si="31"/>
        <v>10575</v>
      </c>
      <c r="U17" s="12">
        <f t="shared" si="34"/>
        <v>10200</v>
      </c>
      <c r="V17" s="12">
        <f t="shared" si="12"/>
        <v>9825</v>
      </c>
      <c r="W17" s="12">
        <f t="shared" si="13"/>
        <v>9450</v>
      </c>
      <c r="X17" s="12">
        <f t="shared" si="18"/>
        <v>9075</v>
      </c>
      <c r="Y17" s="12">
        <f t="shared" si="19"/>
        <v>9075</v>
      </c>
      <c r="Z17" s="12">
        <f t="shared" si="20"/>
        <v>8700</v>
      </c>
      <c r="AA17" s="12">
        <f t="shared" si="21"/>
        <v>8325</v>
      </c>
      <c r="AB17" s="12">
        <f t="shared" si="22"/>
        <v>7950</v>
      </c>
      <c r="AC17" s="12">
        <f t="shared" si="32"/>
        <v>6900</v>
      </c>
      <c r="AD17" s="12">
        <f t="shared" si="23"/>
        <v>6900</v>
      </c>
      <c r="AE17" s="12">
        <f t="shared" si="24"/>
        <v>6900</v>
      </c>
      <c r="AF17" s="12">
        <f t="shared" si="25"/>
        <v>6712.5</v>
      </c>
      <c r="AG17" s="13">
        <f t="shared" si="26"/>
        <v>6525</v>
      </c>
      <c r="AH17" s="13">
        <f t="shared" si="27"/>
        <v>6337.5</v>
      </c>
      <c r="AI17" s="13">
        <f t="shared" si="28"/>
        <v>6150</v>
      </c>
      <c r="AJ17" s="13">
        <f t="shared" si="29"/>
        <v>5925</v>
      </c>
      <c r="AK17" s="14">
        <f t="shared" si="30"/>
        <v>5700</v>
      </c>
    </row>
    <row r="18" spans="1:37" ht="12.75">
      <c r="A18" s="10">
        <v>0.2</v>
      </c>
      <c r="B18" s="11">
        <f t="shared" si="14"/>
        <v>50</v>
      </c>
      <c r="C18" s="12">
        <f t="shared" si="35"/>
        <v>21500</v>
      </c>
      <c r="D18" s="12">
        <f t="shared" si="0"/>
        <v>20750</v>
      </c>
      <c r="E18" s="12">
        <f t="shared" si="1"/>
        <v>18100</v>
      </c>
      <c r="F18" s="12">
        <f t="shared" si="2"/>
        <v>18100</v>
      </c>
      <c r="G18" s="12">
        <f t="shared" si="3"/>
        <v>18100</v>
      </c>
      <c r="H18" s="12">
        <f t="shared" si="4"/>
        <v>18100</v>
      </c>
      <c r="I18" s="12">
        <f t="shared" si="5"/>
        <v>18100</v>
      </c>
      <c r="J18" s="12">
        <f t="shared" si="15"/>
        <v>18100</v>
      </c>
      <c r="K18" s="12">
        <f t="shared" si="16"/>
        <v>17100</v>
      </c>
      <c r="L18" s="12">
        <f t="shared" si="6"/>
        <v>16100</v>
      </c>
      <c r="M18" s="12">
        <f t="shared" si="7"/>
        <v>16100</v>
      </c>
      <c r="N18" s="12">
        <f t="shared" si="17"/>
        <v>16100</v>
      </c>
      <c r="O18" s="12">
        <f t="shared" si="8"/>
        <v>16100</v>
      </c>
      <c r="P18" s="12">
        <f t="shared" si="9"/>
        <v>15600</v>
      </c>
      <c r="Q18" s="12">
        <f t="shared" si="10"/>
        <v>15100</v>
      </c>
      <c r="R18" s="12">
        <f t="shared" si="11"/>
        <v>15100</v>
      </c>
      <c r="S18" s="12">
        <f t="shared" si="33"/>
        <v>14600</v>
      </c>
      <c r="T18" s="12">
        <f t="shared" si="31"/>
        <v>14100</v>
      </c>
      <c r="U18" s="12">
        <f t="shared" si="34"/>
        <v>13600</v>
      </c>
      <c r="V18" s="12">
        <f t="shared" si="12"/>
        <v>13100</v>
      </c>
      <c r="W18" s="12">
        <f t="shared" si="13"/>
        <v>12600</v>
      </c>
      <c r="X18" s="12">
        <f t="shared" si="18"/>
        <v>12100</v>
      </c>
      <c r="Y18" s="12">
        <f t="shared" si="19"/>
        <v>12100</v>
      </c>
      <c r="Z18" s="12">
        <f t="shared" si="20"/>
        <v>11600</v>
      </c>
      <c r="AA18" s="12">
        <f t="shared" si="21"/>
        <v>11100</v>
      </c>
      <c r="AB18" s="12">
        <f t="shared" si="22"/>
        <v>10600</v>
      </c>
      <c r="AC18" s="12">
        <f t="shared" si="32"/>
        <v>9200</v>
      </c>
      <c r="AD18" s="12">
        <f t="shared" si="23"/>
        <v>9200</v>
      </c>
      <c r="AE18" s="12">
        <f t="shared" si="24"/>
        <v>9200</v>
      </c>
      <c r="AF18" s="12">
        <f t="shared" si="25"/>
        <v>8950</v>
      </c>
      <c r="AG18" s="13">
        <f t="shared" si="26"/>
        <v>8700</v>
      </c>
      <c r="AH18" s="13">
        <f t="shared" si="27"/>
        <v>8450</v>
      </c>
      <c r="AI18" s="13">
        <f t="shared" si="28"/>
        <v>8200</v>
      </c>
      <c r="AJ18" s="13">
        <f t="shared" si="29"/>
        <v>7900</v>
      </c>
      <c r="AK18" s="14">
        <f t="shared" si="30"/>
        <v>7600</v>
      </c>
    </row>
    <row r="19" spans="1:37" ht="12.75">
      <c r="A19" s="10">
        <v>0.25</v>
      </c>
      <c r="B19" s="11">
        <f t="shared" si="14"/>
        <v>62.5</v>
      </c>
      <c r="C19" s="12">
        <f t="shared" si="35"/>
        <v>26875</v>
      </c>
      <c r="D19" s="12">
        <f t="shared" si="0"/>
        <v>25937.5</v>
      </c>
      <c r="E19" s="12">
        <f t="shared" si="1"/>
        <v>22625</v>
      </c>
      <c r="F19" s="12">
        <f t="shared" si="2"/>
        <v>22625</v>
      </c>
      <c r="G19" s="12">
        <f t="shared" si="3"/>
        <v>22625</v>
      </c>
      <c r="H19" s="12">
        <f t="shared" si="4"/>
        <v>22625</v>
      </c>
      <c r="I19" s="12">
        <f t="shared" si="5"/>
        <v>22625</v>
      </c>
      <c r="J19" s="12">
        <f t="shared" si="15"/>
        <v>22625</v>
      </c>
      <c r="K19" s="12">
        <f t="shared" si="16"/>
        <v>21375</v>
      </c>
      <c r="L19" s="12">
        <f t="shared" si="6"/>
        <v>20125</v>
      </c>
      <c r="M19" s="12">
        <f t="shared" si="7"/>
        <v>20125</v>
      </c>
      <c r="N19" s="12">
        <f t="shared" si="17"/>
        <v>20125</v>
      </c>
      <c r="O19" s="12">
        <f t="shared" si="8"/>
        <v>20125</v>
      </c>
      <c r="P19" s="12">
        <f t="shared" si="9"/>
        <v>19500</v>
      </c>
      <c r="Q19" s="12">
        <f t="shared" si="10"/>
        <v>18875</v>
      </c>
      <c r="R19" s="12">
        <f t="shared" si="11"/>
        <v>18875</v>
      </c>
      <c r="S19" s="12">
        <f t="shared" si="33"/>
        <v>18250</v>
      </c>
      <c r="T19" s="12">
        <f t="shared" si="31"/>
        <v>17625</v>
      </c>
      <c r="U19" s="12">
        <f t="shared" si="34"/>
        <v>17000</v>
      </c>
      <c r="V19" s="12">
        <f t="shared" si="12"/>
        <v>16375</v>
      </c>
      <c r="W19" s="12">
        <f t="shared" si="13"/>
        <v>15750</v>
      </c>
      <c r="X19" s="12">
        <f t="shared" si="18"/>
        <v>15125</v>
      </c>
      <c r="Y19" s="12">
        <f t="shared" si="19"/>
        <v>15125</v>
      </c>
      <c r="Z19" s="12">
        <f t="shared" si="20"/>
        <v>14500</v>
      </c>
      <c r="AA19" s="12">
        <f t="shared" si="21"/>
        <v>13875</v>
      </c>
      <c r="AB19" s="12">
        <f t="shared" si="22"/>
        <v>13250</v>
      </c>
      <c r="AC19" s="12">
        <f t="shared" si="32"/>
        <v>11500</v>
      </c>
      <c r="AD19" s="12">
        <f t="shared" si="23"/>
        <v>11500</v>
      </c>
      <c r="AE19" s="12">
        <f t="shared" si="24"/>
        <v>11500</v>
      </c>
      <c r="AF19" s="12">
        <f t="shared" si="25"/>
        <v>11187.5</v>
      </c>
      <c r="AG19" s="13">
        <f t="shared" si="26"/>
        <v>10875</v>
      </c>
      <c r="AH19" s="13">
        <f t="shared" si="27"/>
        <v>10562.5</v>
      </c>
      <c r="AI19" s="13">
        <f t="shared" si="28"/>
        <v>10250</v>
      </c>
      <c r="AJ19" s="13">
        <f t="shared" si="29"/>
        <v>9875</v>
      </c>
      <c r="AK19" s="14">
        <f t="shared" si="30"/>
        <v>9500</v>
      </c>
    </row>
    <row r="20" spans="1:37" ht="12.75">
      <c r="A20" s="10">
        <v>0.3</v>
      </c>
      <c r="B20" s="11">
        <f t="shared" si="14"/>
        <v>75</v>
      </c>
      <c r="C20" s="12">
        <f t="shared" si="35"/>
        <v>32250</v>
      </c>
      <c r="D20" s="12">
        <f t="shared" si="0"/>
        <v>31125</v>
      </c>
      <c r="E20" s="12">
        <f t="shared" si="1"/>
        <v>27150</v>
      </c>
      <c r="F20" s="12">
        <f t="shared" si="2"/>
        <v>27150</v>
      </c>
      <c r="G20" s="12">
        <f t="shared" si="3"/>
        <v>27150</v>
      </c>
      <c r="H20" s="12">
        <f t="shared" si="4"/>
        <v>27150</v>
      </c>
      <c r="I20" s="12">
        <f t="shared" si="5"/>
        <v>27150</v>
      </c>
      <c r="J20" s="12">
        <f t="shared" si="15"/>
        <v>27150</v>
      </c>
      <c r="K20" s="12">
        <f t="shared" si="16"/>
        <v>25650</v>
      </c>
      <c r="L20" s="12">
        <f t="shared" si="6"/>
        <v>24150</v>
      </c>
      <c r="M20" s="12">
        <f t="shared" si="7"/>
        <v>24150</v>
      </c>
      <c r="N20" s="12">
        <f t="shared" si="17"/>
        <v>24150</v>
      </c>
      <c r="O20" s="12">
        <f t="shared" si="8"/>
        <v>24150</v>
      </c>
      <c r="P20" s="12">
        <f t="shared" si="9"/>
        <v>23400</v>
      </c>
      <c r="Q20" s="12">
        <f t="shared" si="10"/>
        <v>22650</v>
      </c>
      <c r="R20" s="12">
        <f t="shared" si="11"/>
        <v>22650</v>
      </c>
      <c r="S20" s="12">
        <f t="shared" si="33"/>
        <v>21900</v>
      </c>
      <c r="T20" s="12">
        <f t="shared" si="31"/>
        <v>21150</v>
      </c>
      <c r="U20" s="12">
        <f t="shared" si="34"/>
        <v>20400</v>
      </c>
      <c r="V20" s="12">
        <f t="shared" si="12"/>
        <v>19650</v>
      </c>
      <c r="W20" s="12">
        <f t="shared" si="13"/>
        <v>18900</v>
      </c>
      <c r="X20" s="12">
        <f t="shared" si="18"/>
        <v>18150</v>
      </c>
      <c r="Y20" s="12">
        <f t="shared" si="19"/>
        <v>18150</v>
      </c>
      <c r="Z20" s="12">
        <f t="shared" si="20"/>
        <v>17400</v>
      </c>
      <c r="AA20" s="12">
        <f t="shared" si="21"/>
        <v>16650</v>
      </c>
      <c r="AB20" s="12">
        <f t="shared" si="22"/>
        <v>15900</v>
      </c>
      <c r="AC20" s="12">
        <f t="shared" si="32"/>
        <v>13800</v>
      </c>
      <c r="AD20" s="12">
        <f t="shared" si="23"/>
        <v>13800</v>
      </c>
      <c r="AE20" s="12">
        <f t="shared" si="24"/>
        <v>13800</v>
      </c>
      <c r="AF20" s="12">
        <f t="shared" si="25"/>
        <v>13425</v>
      </c>
      <c r="AG20" s="13">
        <f t="shared" si="26"/>
        <v>13050</v>
      </c>
      <c r="AH20" s="13">
        <f t="shared" si="27"/>
        <v>12675</v>
      </c>
      <c r="AI20" s="13">
        <f t="shared" si="28"/>
        <v>12300</v>
      </c>
      <c r="AJ20" s="13">
        <f t="shared" si="29"/>
        <v>11850</v>
      </c>
      <c r="AK20" s="14">
        <f t="shared" si="30"/>
        <v>11400</v>
      </c>
    </row>
    <row r="21" spans="1:37" ht="12.75">
      <c r="A21" s="10">
        <v>0.35</v>
      </c>
      <c r="B21" s="11">
        <f t="shared" si="14"/>
        <v>87.5</v>
      </c>
      <c r="C21" s="12">
        <f t="shared" si="35"/>
        <v>37625</v>
      </c>
      <c r="D21" s="12">
        <f t="shared" si="0"/>
        <v>36312.5</v>
      </c>
      <c r="E21" s="12">
        <f t="shared" si="1"/>
        <v>31675</v>
      </c>
      <c r="F21" s="12">
        <f t="shared" si="2"/>
        <v>31675</v>
      </c>
      <c r="G21" s="12">
        <f t="shared" si="3"/>
        <v>31675</v>
      </c>
      <c r="H21" s="12">
        <f t="shared" si="4"/>
        <v>31675</v>
      </c>
      <c r="I21" s="12">
        <f t="shared" si="5"/>
        <v>31675</v>
      </c>
      <c r="J21" s="12">
        <f t="shared" si="15"/>
        <v>31675</v>
      </c>
      <c r="K21" s="12">
        <f t="shared" si="16"/>
        <v>29925</v>
      </c>
      <c r="L21" s="12">
        <f t="shared" si="6"/>
        <v>28175</v>
      </c>
      <c r="M21" s="12">
        <f t="shared" si="7"/>
        <v>28175</v>
      </c>
      <c r="N21" s="12">
        <f t="shared" si="17"/>
        <v>28175</v>
      </c>
      <c r="O21" s="12">
        <f t="shared" si="8"/>
        <v>28175</v>
      </c>
      <c r="P21" s="12">
        <f t="shared" si="9"/>
        <v>27300</v>
      </c>
      <c r="Q21" s="12">
        <f t="shared" si="10"/>
        <v>26425</v>
      </c>
      <c r="R21" s="12">
        <f t="shared" si="11"/>
        <v>26425</v>
      </c>
      <c r="S21" s="12">
        <f t="shared" si="33"/>
        <v>25550</v>
      </c>
      <c r="T21" s="12">
        <f t="shared" si="31"/>
        <v>24675</v>
      </c>
      <c r="U21" s="12">
        <f t="shared" si="34"/>
        <v>23800</v>
      </c>
      <c r="V21" s="12">
        <f t="shared" si="12"/>
        <v>22925</v>
      </c>
      <c r="W21" s="12">
        <f t="shared" si="13"/>
        <v>22050</v>
      </c>
      <c r="X21" s="12">
        <f t="shared" si="18"/>
        <v>21175</v>
      </c>
      <c r="Y21" s="12">
        <f t="shared" si="19"/>
        <v>21175</v>
      </c>
      <c r="Z21" s="12">
        <f t="shared" si="20"/>
        <v>20300</v>
      </c>
      <c r="AA21" s="12">
        <f t="shared" si="21"/>
        <v>19425</v>
      </c>
      <c r="AB21" s="12">
        <f t="shared" si="22"/>
        <v>18550</v>
      </c>
      <c r="AC21" s="12">
        <f t="shared" si="32"/>
        <v>16100</v>
      </c>
      <c r="AD21" s="12">
        <f t="shared" si="23"/>
        <v>16100</v>
      </c>
      <c r="AE21" s="12">
        <f t="shared" si="24"/>
        <v>16100</v>
      </c>
      <c r="AF21" s="12">
        <f t="shared" si="25"/>
        <v>15662.5</v>
      </c>
      <c r="AG21" s="13">
        <f t="shared" si="26"/>
        <v>15225</v>
      </c>
      <c r="AH21" s="13">
        <f t="shared" si="27"/>
        <v>14787.5</v>
      </c>
      <c r="AI21" s="13">
        <f t="shared" si="28"/>
        <v>14350</v>
      </c>
      <c r="AJ21" s="13">
        <f t="shared" si="29"/>
        <v>13825</v>
      </c>
      <c r="AK21" s="14">
        <f t="shared" si="30"/>
        <v>13300</v>
      </c>
    </row>
    <row r="22" spans="1:37" ht="12.75">
      <c r="A22" s="10">
        <v>0.4</v>
      </c>
      <c r="B22" s="11">
        <f t="shared" si="14"/>
        <v>100</v>
      </c>
      <c r="C22" s="12">
        <f t="shared" si="35"/>
        <v>43000</v>
      </c>
      <c r="D22" s="12">
        <f t="shared" si="0"/>
        <v>41500</v>
      </c>
      <c r="E22" s="12">
        <f t="shared" si="1"/>
        <v>36200</v>
      </c>
      <c r="F22" s="12">
        <f t="shared" si="2"/>
        <v>36200</v>
      </c>
      <c r="G22" s="12">
        <f t="shared" si="3"/>
        <v>36200</v>
      </c>
      <c r="H22" s="12">
        <f t="shared" si="4"/>
        <v>36200</v>
      </c>
      <c r="I22" s="12">
        <f t="shared" si="5"/>
        <v>36200</v>
      </c>
      <c r="J22" s="12">
        <f t="shared" si="15"/>
        <v>36200</v>
      </c>
      <c r="K22" s="12">
        <f t="shared" si="16"/>
        <v>34200</v>
      </c>
      <c r="L22" s="12">
        <f t="shared" si="6"/>
        <v>32200</v>
      </c>
      <c r="M22" s="12">
        <f t="shared" si="7"/>
        <v>32200</v>
      </c>
      <c r="N22" s="12">
        <f t="shared" si="17"/>
        <v>32200</v>
      </c>
      <c r="O22" s="12">
        <f t="shared" si="8"/>
        <v>32200</v>
      </c>
      <c r="P22" s="12">
        <f t="shared" si="9"/>
        <v>31200</v>
      </c>
      <c r="Q22" s="12">
        <f t="shared" si="10"/>
        <v>30200</v>
      </c>
      <c r="R22" s="12">
        <f t="shared" si="11"/>
        <v>30200</v>
      </c>
      <c r="S22" s="12">
        <f t="shared" si="33"/>
        <v>29200</v>
      </c>
      <c r="T22" s="12">
        <f t="shared" si="31"/>
        <v>28200</v>
      </c>
      <c r="U22" s="12">
        <f t="shared" si="34"/>
        <v>27200</v>
      </c>
      <c r="V22" s="12">
        <f t="shared" si="12"/>
        <v>26200</v>
      </c>
      <c r="W22" s="12">
        <f t="shared" si="13"/>
        <v>25200</v>
      </c>
      <c r="X22" s="12">
        <f t="shared" si="18"/>
        <v>24200</v>
      </c>
      <c r="Y22" s="12">
        <f t="shared" si="19"/>
        <v>24200</v>
      </c>
      <c r="Z22" s="12">
        <f t="shared" si="20"/>
        <v>23200</v>
      </c>
      <c r="AA22" s="12">
        <f t="shared" si="21"/>
        <v>22200</v>
      </c>
      <c r="AB22" s="12">
        <f t="shared" si="22"/>
        <v>21200</v>
      </c>
      <c r="AC22" s="12">
        <f t="shared" si="32"/>
        <v>18400</v>
      </c>
      <c r="AD22" s="12">
        <f t="shared" si="23"/>
        <v>18400</v>
      </c>
      <c r="AE22" s="12">
        <f t="shared" si="24"/>
        <v>18400</v>
      </c>
      <c r="AF22" s="12">
        <f t="shared" si="25"/>
        <v>17900</v>
      </c>
      <c r="AG22" s="13">
        <f t="shared" si="26"/>
        <v>17400</v>
      </c>
      <c r="AH22" s="13">
        <f t="shared" si="27"/>
        <v>16900</v>
      </c>
      <c r="AI22" s="13">
        <f t="shared" si="28"/>
        <v>16400</v>
      </c>
      <c r="AJ22" s="13">
        <f t="shared" si="29"/>
        <v>15800</v>
      </c>
      <c r="AK22" s="14">
        <f t="shared" si="30"/>
        <v>15200</v>
      </c>
    </row>
    <row r="23" spans="1:37" ht="12.75">
      <c r="A23" s="10">
        <v>0.45</v>
      </c>
      <c r="B23" s="11">
        <f t="shared" si="14"/>
        <v>112.5</v>
      </c>
      <c r="C23" s="12">
        <f t="shared" si="35"/>
        <v>48375</v>
      </c>
      <c r="D23" s="12">
        <f t="shared" si="0"/>
        <v>46687.5</v>
      </c>
      <c r="E23" s="12">
        <f t="shared" si="1"/>
        <v>40725</v>
      </c>
      <c r="F23" s="12">
        <f t="shared" si="2"/>
        <v>40725</v>
      </c>
      <c r="G23" s="12">
        <f t="shared" si="3"/>
        <v>40725</v>
      </c>
      <c r="H23" s="12">
        <f t="shared" si="4"/>
        <v>40725</v>
      </c>
      <c r="I23" s="12">
        <f t="shared" si="5"/>
        <v>40725</v>
      </c>
      <c r="J23" s="12">
        <f t="shared" si="15"/>
        <v>40725</v>
      </c>
      <c r="K23" s="12">
        <f t="shared" si="16"/>
        <v>38475</v>
      </c>
      <c r="L23" s="12">
        <f t="shared" si="6"/>
        <v>36225</v>
      </c>
      <c r="M23" s="12">
        <f t="shared" si="7"/>
        <v>36225</v>
      </c>
      <c r="N23" s="12">
        <f t="shared" si="17"/>
        <v>36225</v>
      </c>
      <c r="O23" s="12">
        <f t="shared" si="8"/>
        <v>36225</v>
      </c>
      <c r="P23" s="12">
        <f t="shared" si="9"/>
        <v>35100</v>
      </c>
      <c r="Q23" s="12">
        <f t="shared" si="10"/>
        <v>33975</v>
      </c>
      <c r="R23" s="12">
        <f t="shared" si="11"/>
        <v>33975</v>
      </c>
      <c r="S23" s="12">
        <f t="shared" si="33"/>
        <v>32850</v>
      </c>
      <c r="T23" s="12">
        <f t="shared" si="31"/>
        <v>31725</v>
      </c>
      <c r="U23" s="12">
        <f t="shared" si="34"/>
        <v>30600</v>
      </c>
      <c r="V23" s="12">
        <f t="shared" si="12"/>
        <v>29475</v>
      </c>
      <c r="W23" s="12">
        <f t="shared" si="13"/>
        <v>28350</v>
      </c>
      <c r="X23" s="12">
        <f t="shared" si="18"/>
        <v>27225</v>
      </c>
      <c r="Y23" s="12">
        <f t="shared" si="19"/>
        <v>27225</v>
      </c>
      <c r="Z23" s="12">
        <f t="shared" si="20"/>
        <v>26100</v>
      </c>
      <c r="AA23" s="12">
        <f t="shared" si="21"/>
        <v>24975</v>
      </c>
      <c r="AB23" s="12">
        <f t="shared" si="22"/>
        <v>23850</v>
      </c>
      <c r="AC23" s="12">
        <f t="shared" si="32"/>
        <v>20700</v>
      </c>
      <c r="AD23" s="12">
        <f t="shared" si="23"/>
        <v>20700</v>
      </c>
      <c r="AE23" s="12">
        <f t="shared" si="24"/>
        <v>20700</v>
      </c>
      <c r="AF23" s="12">
        <f t="shared" si="25"/>
        <v>20137.5</v>
      </c>
      <c r="AG23" s="13">
        <f t="shared" si="26"/>
        <v>19575</v>
      </c>
      <c r="AH23" s="13">
        <f t="shared" si="27"/>
        <v>19012.5</v>
      </c>
      <c r="AI23" s="13">
        <f t="shared" si="28"/>
        <v>18450</v>
      </c>
      <c r="AJ23" s="13">
        <f t="shared" si="29"/>
        <v>17775</v>
      </c>
      <c r="AK23" s="14">
        <f t="shared" si="30"/>
        <v>17100</v>
      </c>
    </row>
    <row r="24" spans="1:37" ht="12.75">
      <c r="A24" s="10">
        <v>0.5</v>
      </c>
      <c r="B24" s="11">
        <f>A24*250</f>
        <v>125</v>
      </c>
      <c r="C24" s="12">
        <f t="shared" si="35"/>
        <v>53750</v>
      </c>
      <c r="D24" s="12">
        <f t="shared" si="0"/>
        <v>51875</v>
      </c>
      <c r="E24" s="12">
        <f t="shared" si="1"/>
        <v>45250</v>
      </c>
      <c r="F24" s="12">
        <f t="shared" si="2"/>
        <v>45250</v>
      </c>
      <c r="G24" s="12">
        <f t="shared" si="3"/>
        <v>45250</v>
      </c>
      <c r="H24" s="12">
        <f t="shared" si="4"/>
        <v>45250</v>
      </c>
      <c r="I24" s="12">
        <f t="shared" si="5"/>
        <v>45250</v>
      </c>
      <c r="J24" s="12">
        <f t="shared" si="15"/>
        <v>45250</v>
      </c>
      <c r="K24" s="12">
        <f t="shared" si="16"/>
        <v>42750</v>
      </c>
      <c r="L24" s="12">
        <f t="shared" si="6"/>
        <v>40250</v>
      </c>
      <c r="M24" s="12">
        <f t="shared" si="7"/>
        <v>40250</v>
      </c>
      <c r="N24" s="12">
        <f t="shared" si="17"/>
        <v>40250</v>
      </c>
      <c r="O24" s="12">
        <f t="shared" si="8"/>
        <v>40250</v>
      </c>
      <c r="P24" s="12">
        <f t="shared" si="9"/>
        <v>39000</v>
      </c>
      <c r="Q24" s="12">
        <f t="shared" si="10"/>
        <v>37750</v>
      </c>
      <c r="R24" s="12">
        <f t="shared" si="11"/>
        <v>37750</v>
      </c>
      <c r="S24" s="12">
        <f t="shared" si="33"/>
        <v>36500</v>
      </c>
      <c r="T24" s="12">
        <f t="shared" si="31"/>
        <v>35250</v>
      </c>
      <c r="U24" s="12">
        <f t="shared" si="34"/>
        <v>34000</v>
      </c>
      <c r="V24" s="12">
        <f t="shared" si="12"/>
        <v>32750</v>
      </c>
      <c r="W24" s="12">
        <f t="shared" si="13"/>
        <v>31500</v>
      </c>
      <c r="X24" s="12">
        <f t="shared" si="18"/>
        <v>30250</v>
      </c>
      <c r="Y24" s="12">
        <f t="shared" si="19"/>
        <v>30250</v>
      </c>
      <c r="Z24" s="12">
        <f t="shared" si="20"/>
        <v>29000</v>
      </c>
      <c r="AA24" s="12">
        <f t="shared" si="21"/>
        <v>27750</v>
      </c>
      <c r="AB24" s="12">
        <f t="shared" si="22"/>
        <v>26500</v>
      </c>
      <c r="AC24" s="12">
        <f t="shared" si="32"/>
        <v>23000</v>
      </c>
      <c r="AD24" s="12">
        <f t="shared" si="23"/>
        <v>23000</v>
      </c>
      <c r="AE24" s="12">
        <f t="shared" si="24"/>
        <v>23000</v>
      </c>
      <c r="AF24" s="12">
        <f t="shared" si="25"/>
        <v>22375</v>
      </c>
      <c r="AG24" s="13">
        <f>B24*174</f>
        <v>21750</v>
      </c>
      <c r="AH24" s="13">
        <f>B24*169</f>
        <v>21125</v>
      </c>
      <c r="AI24" s="13">
        <f>B24*164</f>
        <v>20500</v>
      </c>
      <c r="AJ24" s="13">
        <f>B24*158</f>
        <v>19750</v>
      </c>
      <c r="AK24" s="14">
        <f>B24*152</f>
        <v>19000</v>
      </c>
    </row>
    <row r="25" spans="1:37" ht="13.5" thickBot="1">
      <c r="A25" s="15">
        <v>1</v>
      </c>
      <c r="B25" s="16">
        <v>250</v>
      </c>
      <c r="C25" s="17">
        <f t="shared" si="35"/>
        <v>107500</v>
      </c>
      <c r="D25" s="17">
        <f t="shared" si="0"/>
        <v>103750</v>
      </c>
      <c r="E25" s="17">
        <f t="shared" si="1"/>
        <v>90500</v>
      </c>
      <c r="F25" s="17">
        <f t="shared" si="2"/>
        <v>90500</v>
      </c>
      <c r="G25" s="17">
        <f t="shared" si="3"/>
        <v>90500</v>
      </c>
      <c r="H25" s="17">
        <f t="shared" si="4"/>
        <v>90500</v>
      </c>
      <c r="I25" s="17">
        <f t="shared" si="5"/>
        <v>90500</v>
      </c>
      <c r="J25" s="17">
        <f t="shared" si="15"/>
        <v>90500</v>
      </c>
      <c r="K25" s="17">
        <f t="shared" si="16"/>
        <v>85500</v>
      </c>
      <c r="L25" s="17">
        <f t="shared" si="6"/>
        <v>80500</v>
      </c>
      <c r="M25" s="17">
        <f t="shared" si="7"/>
        <v>80500</v>
      </c>
      <c r="N25" s="17">
        <f t="shared" si="17"/>
        <v>80500</v>
      </c>
      <c r="O25" s="17">
        <f t="shared" si="8"/>
        <v>80500</v>
      </c>
      <c r="P25" s="17">
        <f t="shared" si="9"/>
        <v>78000</v>
      </c>
      <c r="Q25" s="17">
        <f t="shared" si="10"/>
        <v>75500</v>
      </c>
      <c r="R25" s="17">
        <f t="shared" si="11"/>
        <v>75500</v>
      </c>
      <c r="S25" s="17">
        <f t="shared" si="33"/>
        <v>73000</v>
      </c>
      <c r="T25" s="17">
        <f t="shared" si="31"/>
        <v>70500</v>
      </c>
      <c r="U25" s="17">
        <f t="shared" si="34"/>
        <v>68000</v>
      </c>
      <c r="V25" s="17">
        <f t="shared" si="12"/>
        <v>65500</v>
      </c>
      <c r="W25" s="17">
        <f t="shared" si="13"/>
        <v>63000</v>
      </c>
      <c r="X25" s="17">
        <f t="shared" si="18"/>
        <v>60500</v>
      </c>
      <c r="Y25" s="17">
        <f t="shared" si="19"/>
        <v>60500</v>
      </c>
      <c r="Z25" s="17">
        <f t="shared" si="20"/>
        <v>58000</v>
      </c>
      <c r="AA25" s="17">
        <f t="shared" si="21"/>
        <v>55500</v>
      </c>
      <c r="AB25" s="17">
        <f t="shared" si="22"/>
        <v>53000</v>
      </c>
      <c r="AC25" s="17">
        <f t="shared" si="32"/>
        <v>46000</v>
      </c>
      <c r="AD25" s="17">
        <f t="shared" si="23"/>
        <v>46000</v>
      </c>
      <c r="AE25" s="17">
        <f t="shared" si="24"/>
        <v>46000</v>
      </c>
      <c r="AF25" s="17">
        <f t="shared" si="25"/>
        <v>44750</v>
      </c>
      <c r="AG25" s="18">
        <f>B25*174</f>
        <v>43500</v>
      </c>
      <c r="AH25" s="18">
        <f>B25*169</f>
        <v>42250</v>
      </c>
      <c r="AI25" s="18">
        <f>B25*164</f>
        <v>41000</v>
      </c>
      <c r="AJ25" s="18">
        <f>B25*158</f>
        <v>39500</v>
      </c>
      <c r="AK25" s="19">
        <f>B25*152</f>
        <v>38000</v>
      </c>
    </row>
    <row r="26" ht="13.5" thickTop="1">
      <c r="S26" s="3"/>
    </row>
    <row r="28" ht="12.75">
      <c r="A28" s="4" t="s">
        <v>16</v>
      </c>
    </row>
  </sheetData>
  <sheetProtection formatCells="0" formatColumns="0" formatRows="0" insertColumns="0" insertRows="0" insertHyperlinks="0" deleteColumns="0" deleteRows="0"/>
  <printOptions/>
  <pageMargins left="0.75" right="0.75" top="1" bottom="1" header="0.5" footer="0.5"/>
  <pageSetup horizontalDpi="600" verticalDpi="600" orientation="landscape" r:id="rId1"/>
  <headerFooter alignWithMargins="0">
    <oddHeader>&amp;C&amp;A
Monetary Conversion Table of Disability</oddHeader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AR28"/>
  <sheetViews>
    <sheetView showGridLines="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2" max="2" width="10.421875" style="0" customWidth="1"/>
    <col min="3" max="21" width="11.140625" style="0" bestFit="1" customWidth="1"/>
    <col min="22" max="25" width="11.140625" style="0" customWidth="1"/>
    <col min="26" max="32" width="10.140625" style="0" customWidth="1"/>
    <col min="33" max="37" width="11.421875" style="0" customWidth="1"/>
  </cols>
  <sheetData>
    <row r="3" ht="13.5" thickBot="1"/>
    <row r="4" spans="1:37" ht="13.5" thickTop="1">
      <c r="A4" s="20" t="s">
        <v>6</v>
      </c>
      <c r="B4" s="21"/>
      <c r="C4" s="21" t="s">
        <v>1</v>
      </c>
      <c r="D4" s="21" t="s">
        <v>1</v>
      </c>
      <c r="E4" s="21" t="s">
        <v>1</v>
      </c>
      <c r="F4" s="21" t="s">
        <v>1</v>
      </c>
      <c r="G4" s="21" t="s">
        <v>1</v>
      </c>
      <c r="H4" s="21" t="s">
        <v>1</v>
      </c>
      <c r="I4" s="21" t="s">
        <v>1</v>
      </c>
      <c r="J4" s="21" t="s">
        <v>1</v>
      </c>
      <c r="K4" s="21" t="s">
        <v>1</v>
      </c>
      <c r="L4" s="21" t="s">
        <v>1</v>
      </c>
      <c r="M4" s="21" t="s">
        <v>1</v>
      </c>
      <c r="N4" s="21" t="s">
        <v>1</v>
      </c>
      <c r="O4" s="21" t="s">
        <v>1</v>
      </c>
      <c r="P4" s="21" t="s">
        <v>1</v>
      </c>
      <c r="Q4" s="21" t="s">
        <v>1</v>
      </c>
      <c r="R4" s="21" t="s">
        <v>1</v>
      </c>
      <c r="S4" s="21" t="s">
        <v>1</v>
      </c>
      <c r="T4" s="21" t="s">
        <v>1</v>
      </c>
      <c r="U4" s="21" t="s">
        <v>1</v>
      </c>
      <c r="V4" s="21" t="s">
        <v>1</v>
      </c>
      <c r="W4" s="21" t="s">
        <v>1</v>
      </c>
      <c r="X4" s="21" t="s">
        <v>1</v>
      </c>
      <c r="Y4" s="21" t="s">
        <v>1</v>
      </c>
      <c r="Z4" s="21" t="s">
        <v>1</v>
      </c>
      <c r="AA4" s="21" t="s">
        <v>1</v>
      </c>
      <c r="AB4" s="21" t="s">
        <v>1</v>
      </c>
      <c r="AC4" s="21" t="s">
        <v>1</v>
      </c>
      <c r="AD4" s="21" t="s">
        <v>1</v>
      </c>
      <c r="AE4" s="21" t="s">
        <v>1</v>
      </c>
      <c r="AF4" s="21" t="s">
        <v>1</v>
      </c>
      <c r="AG4" s="21" t="s">
        <v>1</v>
      </c>
      <c r="AH4" s="21" t="s">
        <v>1</v>
      </c>
      <c r="AI4" s="21" t="s">
        <v>1</v>
      </c>
      <c r="AJ4" s="21" t="s">
        <v>1</v>
      </c>
      <c r="AK4" s="22" t="s">
        <v>1</v>
      </c>
    </row>
    <row r="5" spans="1:37" ht="12.75">
      <c r="A5" s="23" t="s">
        <v>2</v>
      </c>
      <c r="B5" s="24" t="s">
        <v>3</v>
      </c>
      <c r="C5" s="25">
        <v>44927</v>
      </c>
      <c r="D5" s="25">
        <v>44661</v>
      </c>
      <c r="E5" s="25">
        <v>44562</v>
      </c>
      <c r="F5" s="25">
        <v>44197</v>
      </c>
      <c r="G5" s="25">
        <v>43831</v>
      </c>
      <c r="H5" s="25">
        <v>43466</v>
      </c>
      <c r="I5" s="25">
        <v>43101</v>
      </c>
      <c r="J5" s="25">
        <v>42736</v>
      </c>
      <c r="K5" s="25">
        <v>42431</v>
      </c>
      <c r="L5" s="25">
        <v>42370</v>
      </c>
      <c r="M5" s="25">
        <v>42005</v>
      </c>
      <c r="N5" s="25">
        <v>41640</v>
      </c>
      <c r="O5" s="25">
        <v>41275</v>
      </c>
      <c r="P5" s="25">
        <v>41016</v>
      </c>
      <c r="Q5" s="25">
        <v>40909</v>
      </c>
      <c r="R5" s="25">
        <v>40544</v>
      </c>
      <c r="S5" s="25">
        <v>40299</v>
      </c>
      <c r="T5" s="25">
        <v>39814</v>
      </c>
      <c r="U5" s="25">
        <v>39539</v>
      </c>
      <c r="V5" s="25">
        <v>39083</v>
      </c>
      <c r="W5" s="25">
        <v>38808</v>
      </c>
      <c r="X5" s="25">
        <v>38718</v>
      </c>
      <c r="Y5" s="25">
        <v>38353</v>
      </c>
      <c r="Z5" s="25">
        <v>37987</v>
      </c>
      <c r="AA5" s="25">
        <v>37622</v>
      </c>
      <c r="AB5" s="25">
        <v>37257</v>
      </c>
      <c r="AC5" s="25">
        <v>36892</v>
      </c>
      <c r="AD5" s="25">
        <v>36526</v>
      </c>
      <c r="AE5" s="25">
        <v>36161</v>
      </c>
      <c r="AF5" s="25">
        <v>35796</v>
      </c>
      <c r="AG5" s="25">
        <v>35431</v>
      </c>
      <c r="AH5" s="25">
        <v>35065</v>
      </c>
      <c r="AI5" s="25">
        <v>34700</v>
      </c>
      <c r="AJ5" s="25">
        <v>34335</v>
      </c>
      <c r="AK5" s="26">
        <v>33970</v>
      </c>
    </row>
    <row r="6" spans="1:37" ht="13.5" thickBot="1">
      <c r="A6" s="27" t="s">
        <v>4</v>
      </c>
      <c r="B6" s="28" t="s">
        <v>5</v>
      </c>
      <c r="C6" s="28">
        <v>430</v>
      </c>
      <c r="D6" s="28">
        <v>415</v>
      </c>
      <c r="E6" s="28">
        <v>362</v>
      </c>
      <c r="F6" s="28">
        <v>362</v>
      </c>
      <c r="G6" s="28">
        <v>362</v>
      </c>
      <c r="H6" s="28">
        <v>362</v>
      </c>
      <c r="I6" s="28">
        <v>362</v>
      </c>
      <c r="J6" s="28">
        <v>362</v>
      </c>
      <c r="K6" s="28">
        <v>342</v>
      </c>
      <c r="L6" s="28">
        <v>322</v>
      </c>
      <c r="M6" s="28">
        <v>322</v>
      </c>
      <c r="N6" s="28">
        <v>322</v>
      </c>
      <c r="O6" s="28">
        <v>322</v>
      </c>
      <c r="P6" s="28">
        <v>312</v>
      </c>
      <c r="Q6" s="28">
        <v>302</v>
      </c>
      <c r="R6" s="28">
        <v>302</v>
      </c>
      <c r="S6" s="28">
        <v>292</v>
      </c>
      <c r="T6" s="28">
        <v>282</v>
      </c>
      <c r="U6" s="28">
        <v>272</v>
      </c>
      <c r="V6" s="28">
        <v>262</v>
      </c>
      <c r="W6" s="28">
        <v>252</v>
      </c>
      <c r="X6" s="28">
        <v>242</v>
      </c>
      <c r="Y6" s="28">
        <v>242</v>
      </c>
      <c r="Z6" s="28">
        <v>232</v>
      </c>
      <c r="AA6" s="28">
        <v>222</v>
      </c>
      <c r="AB6" s="28">
        <v>212</v>
      </c>
      <c r="AC6" s="28">
        <v>184</v>
      </c>
      <c r="AD6" s="28">
        <v>184</v>
      </c>
      <c r="AE6" s="28">
        <v>184</v>
      </c>
      <c r="AF6" s="28">
        <v>179</v>
      </c>
      <c r="AG6" s="28">
        <v>174</v>
      </c>
      <c r="AH6" s="28">
        <v>169</v>
      </c>
      <c r="AI6" s="28">
        <v>164</v>
      </c>
      <c r="AJ6" s="28">
        <v>158</v>
      </c>
      <c r="AK6" s="29">
        <v>152</v>
      </c>
    </row>
    <row r="7" spans="1:44" ht="13.5" thickTop="1">
      <c r="A7" s="5">
        <v>0.005</v>
      </c>
      <c r="B7" s="6">
        <f>A7*425</f>
        <v>2.125</v>
      </c>
      <c r="C7" s="67">
        <f>B7*430</f>
        <v>913.75</v>
      </c>
      <c r="D7" s="67">
        <f aca="true" t="shared" si="0" ref="D7:D25">B7*415</f>
        <v>881.875</v>
      </c>
      <c r="E7" s="67">
        <f aca="true" t="shared" si="1" ref="E7:E25">B7*362</f>
        <v>769.25</v>
      </c>
      <c r="F7" s="67">
        <f aca="true" t="shared" si="2" ref="F7:F25">B7*362</f>
        <v>769.25</v>
      </c>
      <c r="G7" s="67">
        <f aca="true" t="shared" si="3" ref="G7:G25">B7*362</f>
        <v>769.25</v>
      </c>
      <c r="H7" s="67">
        <f aca="true" t="shared" si="4" ref="H7:H25">B7*362</f>
        <v>769.25</v>
      </c>
      <c r="I7" s="67">
        <f aca="true" t="shared" si="5" ref="I7:I25">B7*362</f>
        <v>769.25</v>
      </c>
      <c r="J7" s="67">
        <f>B7*362</f>
        <v>769.25</v>
      </c>
      <c r="K7" s="67">
        <f>B7*342</f>
        <v>726.75</v>
      </c>
      <c r="L7" s="67">
        <f aca="true" t="shared" si="6" ref="L7:L25">B7*322</f>
        <v>684.25</v>
      </c>
      <c r="M7" s="67">
        <f aca="true" t="shared" si="7" ref="M7:M25">B7*322</f>
        <v>684.25</v>
      </c>
      <c r="N7" s="67">
        <f>B7*322</f>
        <v>684.25</v>
      </c>
      <c r="O7" s="7">
        <f aca="true" t="shared" si="8" ref="O7:O25">B7*322</f>
        <v>684.25</v>
      </c>
      <c r="P7" s="7">
        <f aca="true" t="shared" si="9" ref="P7:P25">B7*312</f>
        <v>663</v>
      </c>
      <c r="Q7" s="7">
        <f aca="true" t="shared" si="10" ref="Q7:Q25">B7*302</f>
        <v>641.75</v>
      </c>
      <c r="R7" s="7">
        <f aca="true" t="shared" si="11" ref="R7:R25">B7*302</f>
        <v>641.75</v>
      </c>
      <c r="S7" s="7">
        <f>B7*292</f>
        <v>620.5</v>
      </c>
      <c r="T7" s="7">
        <f>B7*282</f>
        <v>599.25</v>
      </c>
      <c r="U7" s="7">
        <f>B7*272</f>
        <v>578</v>
      </c>
      <c r="V7" s="7">
        <f>B7*262</f>
        <v>556.75</v>
      </c>
      <c r="W7" s="7">
        <f>B7*252</f>
        <v>535.5</v>
      </c>
      <c r="X7" s="7">
        <f>B7*242</f>
        <v>514.25</v>
      </c>
      <c r="Y7" s="7">
        <f>B7*242</f>
        <v>514.25</v>
      </c>
      <c r="Z7" s="7">
        <f>B7*232</f>
        <v>493</v>
      </c>
      <c r="AA7" s="7">
        <f>B7*222</f>
        <v>471.75</v>
      </c>
      <c r="AB7" s="7">
        <f>B7*212</f>
        <v>450.5</v>
      </c>
      <c r="AC7" s="7">
        <f>B7*184</f>
        <v>391</v>
      </c>
      <c r="AD7" s="7">
        <f>B7*184</f>
        <v>391</v>
      </c>
      <c r="AE7" s="7">
        <f>B7*184</f>
        <v>391</v>
      </c>
      <c r="AF7" s="7">
        <f>B7*179</f>
        <v>380.375</v>
      </c>
      <c r="AG7" s="8">
        <f>B7*174</f>
        <v>369.75</v>
      </c>
      <c r="AH7" s="8">
        <f>B7*169</f>
        <v>359.125</v>
      </c>
      <c r="AI7" s="8">
        <f>B7*164</f>
        <v>348.5</v>
      </c>
      <c r="AJ7" s="8">
        <f>B7*158</f>
        <v>335.75</v>
      </c>
      <c r="AK7" s="9">
        <f>B7*152</f>
        <v>323</v>
      </c>
      <c r="AM7" s="1"/>
      <c r="AN7" s="2"/>
      <c r="AO7" s="2"/>
      <c r="AP7" s="2"/>
      <c r="AQ7" s="2"/>
      <c r="AR7" s="2"/>
    </row>
    <row r="8" spans="1:44" ht="12.75">
      <c r="A8" s="10">
        <v>0.01</v>
      </c>
      <c r="B8" s="11">
        <f aca="true" t="shared" si="12" ref="B8:B23">A8*425</f>
        <v>4.25</v>
      </c>
      <c r="C8" s="64">
        <f aca="true" t="shared" si="13" ref="C8:C25">B8*430</f>
        <v>1827.5</v>
      </c>
      <c r="D8" s="12">
        <f t="shared" si="0"/>
        <v>1763.75</v>
      </c>
      <c r="E8" s="12">
        <f t="shared" si="1"/>
        <v>1538.5</v>
      </c>
      <c r="F8" s="12">
        <f t="shared" si="2"/>
        <v>1538.5</v>
      </c>
      <c r="G8" s="12">
        <f t="shared" si="3"/>
        <v>1538.5</v>
      </c>
      <c r="H8" s="12">
        <f t="shared" si="4"/>
        <v>1538.5</v>
      </c>
      <c r="I8" s="12">
        <f t="shared" si="5"/>
        <v>1538.5</v>
      </c>
      <c r="J8" s="12">
        <f aca="true" t="shared" si="14" ref="J8:J25">B8*362</f>
        <v>1538.5</v>
      </c>
      <c r="K8" s="12">
        <f aca="true" t="shared" si="15" ref="K8:K25">B8*342</f>
        <v>1453.5</v>
      </c>
      <c r="L8" s="64">
        <f t="shared" si="6"/>
        <v>1368.5</v>
      </c>
      <c r="M8" s="64">
        <f t="shared" si="7"/>
        <v>1368.5</v>
      </c>
      <c r="N8" s="64">
        <f aca="true" t="shared" si="16" ref="N8:N25">B8*322</f>
        <v>1368.5</v>
      </c>
      <c r="O8" s="12">
        <f t="shared" si="8"/>
        <v>1368.5</v>
      </c>
      <c r="P8" s="12">
        <f t="shared" si="9"/>
        <v>1326</v>
      </c>
      <c r="Q8" s="12">
        <f t="shared" si="10"/>
        <v>1283.5</v>
      </c>
      <c r="R8" s="12">
        <f t="shared" si="11"/>
        <v>1283.5</v>
      </c>
      <c r="S8" s="12">
        <f aca="true" t="shared" si="17" ref="S8:S25">B8*292</f>
        <v>1241</v>
      </c>
      <c r="T8" s="12">
        <f aca="true" t="shared" si="18" ref="T8:T25">B8*282</f>
        <v>1198.5</v>
      </c>
      <c r="U8" s="12">
        <f>B8*272</f>
        <v>1156</v>
      </c>
      <c r="V8" s="12">
        <f aca="true" t="shared" si="19" ref="V8:V25">B8*262</f>
        <v>1113.5</v>
      </c>
      <c r="W8" s="12">
        <f aca="true" t="shared" si="20" ref="W8:W25">B8*252</f>
        <v>1071</v>
      </c>
      <c r="X8" s="12">
        <f aca="true" t="shared" si="21" ref="X8:X25">B8*242</f>
        <v>1028.5</v>
      </c>
      <c r="Y8" s="12">
        <f aca="true" t="shared" si="22" ref="Y8:Y25">B8*242</f>
        <v>1028.5</v>
      </c>
      <c r="Z8" s="12">
        <f aca="true" t="shared" si="23" ref="Z8:Z25">B8*232</f>
        <v>986</v>
      </c>
      <c r="AA8" s="12">
        <f aca="true" t="shared" si="24" ref="AA8:AA25">B8*222</f>
        <v>943.5</v>
      </c>
      <c r="AB8" s="12">
        <f aca="true" t="shared" si="25" ref="AB8:AB25">B8*212</f>
        <v>901</v>
      </c>
      <c r="AC8" s="12">
        <f aca="true" t="shared" si="26" ref="AC8:AC25">B8*184</f>
        <v>782</v>
      </c>
      <c r="AD8" s="12">
        <f aca="true" t="shared" si="27" ref="AD8:AD25">B8*184</f>
        <v>782</v>
      </c>
      <c r="AE8" s="12">
        <f aca="true" t="shared" si="28" ref="AE8:AE25">B8*184</f>
        <v>782</v>
      </c>
      <c r="AF8" s="12">
        <f aca="true" t="shared" si="29" ref="AF8:AF25">B8*179</f>
        <v>760.75</v>
      </c>
      <c r="AG8" s="13">
        <f aca="true" t="shared" si="30" ref="AG8:AG23">B8*174</f>
        <v>739.5</v>
      </c>
      <c r="AH8" s="13">
        <f aca="true" t="shared" si="31" ref="AH8:AH23">B8*169</f>
        <v>718.25</v>
      </c>
      <c r="AI8" s="13">
        <f aca="true" t="shared" si="32" ref="AI8:AI23">B8*164</f>
        <v>697</v>
      </c>
      <c r="AJ8" s="13">
        <f aca="true" t="shared" si="33" ref="AJ8:AJ23">B8*158</f>
        <v>671.5</v>
      </c>
      <c r="AK8" s="14">
        <f aca="true" t="shared" si="34" ref="AK8:AK23">B8*152</f>
        <v>646</v>
      </c>
      <c r="AM8" s="1"/>
      <c r="AN8" s="2"/>
      <c r="AO8" s="2"/>
      <c r="AP8" s="2"/>
      <c r="AQ8" s="2"/>
      <c r="AR8" s="2"/>
    </row>
    <row r="9" spans="1:44" ht="12.75">
      <c r="A9" s="10">
        <v>0.02</v>
      </c>
      <c r="B9" s="11">
        <f t="shared" si="12"/>
        <v>8.5</v>
      </c>
      <c r="C9" s="64">
        <f t="shared" si="13"/>
        <v>3655</v>
      </c>
      <c r="D9" s="12">
        <f t="shared" si="0"/>
        <v>3527.5</v>
      </c>
      <c r="E9" s="12">
        <f t="shared" si="1"/>
        <v>3077</v>
      </c>
      <c r="F9" s="12">
        <f t="shared" si="2"/>
        <v>3077</v>
      </c>
      <c r="G9" s="12">
        <f t="shared" si="3"/>
        <v>3077</v>
      </c>
      <c r="H9" s="12">
        <f t="shared" si="4"/>
        <v>3077</v>
      </c>
      <c r="I9" s="12">
        <f t="shared" si="5"/>
        <v>3077</v>
      </c>
      <c r="J9" s="12">
        <f t="shared" si="14"/>
        <v>3077</v>
      </c>
      <c r="K9" s="12">
        <f t="shared" si="15"/>
        <v>2907</v>
      </c>
      <c r="L9" s="12">
        <f t="shared" si="6"/>
        <v>2737</v>
      </c>
      <c r="M9" s="12">
        <f t="shared" si="7"/>
        <v>2737</v>
      </c>
      <c r="N9" s="12">
        <f t="shared" si="16"/>
        <v>2737</v>
      </c>
      <c r="O9" s="12">
        <f t="shared" si="8"/>
        <v>2737</v>
      </c>
      <c r="P9" s="12">
        <f t="shared" si="9"/>
        <v>2652</v>
      </c>
      <c r="Q9" s="12">
        <f t="shared" si="10"/>
        <v>2567</v>
      </c>
      <c r="R9" s="12">
        <f t="shared" si="11"/>
        <v>2567</v>
      </c>
      <c r="S9" s="12">
        <f t="shared" si="17"/>
        <v>2482</v>
      </c>
      <c r="T9" s="12">
        <f t="shared" si="18"/>
        <v>2397</v>
      </c>
      <c r="U9" s="12">
        <f>B9*272</f>
        <v>2312</v>
      </c>
      <c r="V9" s="12">
        <f t="shared" si="19"/>
        <v>2227</v>
      </c>
      <c r="W9" s="12">
        <f t="shared" si="20"/>
        <v>2142</v>
      </c>
      <c r="X9" s="12">
        <f t="shared" si="21"/>
        <v>2057</v>
      </c>
      <c r="Y9" s="12">
        <f t="shared" si="22"/>
        <v>2057</v>
      </c>
      <c r="Z9" s="12">
        <f t="shared" si="23"/>
        <v>1972</v>
      </c>
      <c r="AA9" s="12">
        <f t="shared" si="24"/>
        <v>1887</v>
      </c>
      <c r="AB9" s="12">
        <f t="shared" si="25"/>
        <v>1802</v>
      </c>
      <c r="AC9" s="12">
        <f t="shared" si="26"/>
        <v>1564</v>
      </c>
      <c r="AD9" s="12">
        <f t="shared" si="27"/>
        <v>1564</v>
      </c>
      <c r="AE9" s="12">
        <f t="shared" si="28"/>
        <v>1564</v>
      </c>
      <c r="AF9" s="12">
        <f t="shared" si="29"/>
        <v>1521.5</v>
      </c>
      <c r="AG9" s="13">
        <f t="shared" si="30"/>
        <v>1479</v>
      </c>
      <c r="AH9" s="13">
        <f t="shared" si="31"/>
        <v>1436.5</v>
      </c>
      <c r="AI9" s="13">
        <f t="shared" si="32"/>
        <v>1394</v>
      </c>
      <c r="AJ9" s="13">
        <f t="shared" si="33"/>
        <v>1343</v>
      </c>
      <c r="AK9" s="14">
        <f t="shared" si="34"/>
        <v>1292</v>
      </c>
      <c r="AM9" s="1"/>
      <c r="AN9" s="2"/>
      <c r="AO9" s="2"/>
      <c r="AP9" s="2"/>
      <c r="AQ9" s="2"/>
      <c r="AR9" s="2"/>
    </row>
    <row r="10" spans="1:44" ht="12.75">
      <c r="A10" s="10">
        <v>0.025</v>
      </c>
      <c r="B10" s="11">
        <f t="shared" si="12"/>
        <v>10.625</v>
      </c>
      <c r="C10" s="64">
        <f t="shared" si="13"/>
        <v>4568.75</v>
      </c>
      <c r="D10" s="12">
        <f t="shared" si="0"/>
        <v>4409.375</v>
      </c>
      <c r="E10" s="12">
        <f t="shared" si="1"/>
        <v>3846.25</v>
      </c>
      <c r="F10" s="12">
        <f t="shared" si="2"/>
        <v>3846.25</v>
      </c>
      <c r="G10" s="12">
        <f t="shared" si="3"/>
        <v>3846.25</v>
      </c>
      <c r="H10" s="12">
        <f t="shared" si="4"/>
        <v>3846.25</v>
      </c>
      <c r="I10" s="12">
        <f t="shared" si="5"/>
        <v>3846.25</v>
      </c>
      <c r="J10" s="12">
        <f t="shared" si="14"/>
        <v>3846.25</v>
      </c>
      <c r="K10" s="12">
        <f t="shared" si="15"/>
        <v>3633.75</v>
      </c>
      <c r="L10" s="12">
        <f t="shared" si="6"/>
        <v>3421.25</v>
      </c>
      <c r="M10" s="12">
        <f t="shared" si="7"/>
        <v>3421.25</v>
      </c>
      <c r="N10" s="12">
        <f t="shared" si="16"/>
        <v>3421.25</v>
      </c>
      <c r="O10" s="12">
        <f t="shared" si="8"/>
        <v>3421.25</v>
      </c>
      <c r="P10" s="12">
        <f t="shared" si="9"/>
        <v>3315</v>
      </c>
      <c r="Q10" s="12">
        <f t="shared" si="10"/>
        <v>3208.75</v>
      </c>
      <c r="R10" s="12">
        <f t="shared" si="11"/>
        <v>3208.75</v>
      </c>
      <c r="S10" s="12">
        <f t="shared" si="17"/>
        <v>3102.5</v>
      </c>
      <c r="T10" s="12">
        <f t="shared" si="18"/>
        <v>2996.25</v>
      </c>
      <c r="U10" s="12">
        <f aca="true" t="shared" si="35" ref="U10:U25">B10*272</f>
        <v>2890</v>
      </c>
      <c r="V10" s="12">
        <f t="shared" si="19"/>
        <v>2783.75</v>
      </c>
      <c r="W10" s="12">
        <f t="shared" si="20"/>
        <v>2677.5</v>
      </c>
      <c r="X10" s="12">
        <f t="shared" si="21"/>
        <v>2571.25</v>
      </c>
      <c r="Y10" s="12">
        <f t="shared" si="22"/>
        <v>2571.25</v>
      </c>
      <c r="Z10" s="12">
        <f t="shared" si="23"/>
        <v>2465</v>
      </c>
      <c r="AA10" s="12">
        <f t="shared" si="24"/>
        <v>2358.75</v>
      </c>
      <c r="AB10" s="12">
        <f t="shared" si="25"/>
        <v>2252.5</v>
      </c>
      <c r="AC10" s="12">
        <f t="shared" si="26"/>
        <v>1955</v>
      </c>
      <c r="AD10" s="12">
        <f t="shared" si="27"/>
        <v>1955</v>
      </c>
      <c r="AE10" s="12">
        <f t="shared" si="28"/>
        <v>1955</v>
      </c>
      <c r="AF10" s="12">
        <f t="shared" si="29"/>
        <v>1901.875</v>
      </c>
      <c r="AG10" s="13">
        <f t="shared" si="30"/>
        <v>1848.75</v>
      </c>
      <c r="AH10" s="13">
        <f t="shared" si="31"/>
        <v>1795.625</v>
      </c>
      <c r="AI10" s="13">
        <f t="shared" si="32"/>
        <v>1742.5</v>
      </c>
      <c r="AJ10" s="13">
        <f t="shared" si="33"/>
        <v>1678.75</v>
      </c>
      <c r="AK10" s="14">
        <f t="shared" si="34"/>
        <v>1615</v>
      </c>
      <c r="AM10" s="1"/>
      <c r="AN10" s="2"/>
      <c r="AO10" s="2"/>
      <c r="AP10" s="2"/>
      <c r="AQ10" s="2"/>
      <c r="AR10" s="2"/>
    </row>
    <row r="11" spans="1:44" ht="12.75">
      <c r="A11" s="10">
        <v>0.03</v>
      </c>
      <c r="B11" s="11">
        <f t="shared" si="12"/>
        <v>12.75</v>
      </c>
      <c r="C11" s="64">
        <f t="shared" si="13"/>
        <v>5482.5</v>
      </c>
      <c r="D11" s="12">
        <f t="shared" si="0"/>
        <v>5291.25</v>
      </c>
      <c r="E11" s="12">
        <f t="shared" si="1"/>
        <v>4615.5</v>
      </c>
      <c r="F11" s="12">
        <f t="shared" si="2"/>
        <v>4615.5</v>
      </c>
      <c r="G11" s="12">
        <f t="shared" si="3"/>
        <v>4615.5</v>
      </c>
      <c r="H11" s="12">
        <f t="shared" si="4"/>
        <v>4615.5</v>
      </c>
      <c r="I11" s="12">
        <f t="shared" si="5"/>
        <v>4615.5</v>
      </c>
      <c r="J11" s="12">
        <f t="shared" si="14"/>
        <v>4615.5</v>
      </c>
      <c r="K11" s="12">
        <f t="shared" si="15"/>
        <v>4360.5</v>
      </c>
      <c r="L11" s="12">
        <f t="shared" si="6"/>
        <v>4105.5</v>
      </c>
      <c r="M11" s="12">
        <f t="shared" si="7"/>
        <v>4105.5</v>
      </c>
      <c r="N11" s="12">
        <f t="shared" si="16"/>
        <v>4105.5</v>
      </c>
      <c r="O11" s="12">
        <f t="shared" si="8"/>
        <v>4105.5</v>
      </c>
      <c r="P11" s="12">
        <f t="shared" si="9"/>
        <v>3978</v>
      </c>
      <c r="Q11" s="12">
        <f t="shared" si="10"/>
        <v>3850.5</v>
      </c>
      <c r="R11" s="12">
        <f t="shared" si="11"/>
        <v>3850.5</v>
      </c>
      <c r="S11" s="12">
        <f t="shared" si="17"/>
        <v>3723</v>
      </c>
      <c r="T11" s="12">
        <f t="shared" si="18"/>
        <v>3595.5</v>
      </c>
      <c r="U11" s="12">
        <f t="shared" si="35"/>
        <v>3468</v>
      </c>
      <c r="V11" s="12">
        <f t="shared" si="19"/>
        <v>3340.5</v>
      </c>
      <c r="W11" s="12">
        <f t="shared" si="20"/>
        <v>3213</v>
      </c>
      <c r="X11" s="12">
        <f t="shared" si="21"/>
        <v>3085.5</v>
      </c>
      <c r="Y11" s="12">
        <f t="shared" si="22"/>
        <v>3085.5</v>
      </c>
      <c r="Z11" s="12">
        <f t="shared" si="23"/>
        <v>2958</v>
      </c>
      <c r="AA11" s="12">
        <f t="shared" si="24"/>
        <v>2830.5</v>
      </c>
      <c r="AB11" s="12">
        <f t="shared" si="25"/>
        <v>2703</v>
      </c>
      <c r="AC11" s="12">
        <f t="shared" si="26"/>
        <v>2346</v>
      </c>
      <c r="AD11" s="12">
        <f t="shared" si="27"/>
        <v>2346</v>
      </c>
      <c r="AE11" s="12">
        <f t="shared" si="28"/>
        <v>2346</v>
      </c>
      <c r="AF11" s="12">
        <f t="shared" si="29"/>
        <v>2282.25</v>
      </c>
      <c r="AG11" s="13">
        <f t="shared" si="30"/>
        <v>2218.5</v>
      </c>
      <c r="AH11" s="13">
        <f t="shared" si="31"/>
        <v>2154.75</v>
      </c>
      <c r="AI11" s="13">
        <f t="shared" si="32"/>
        <v>2091</v>
      </c>
      <c r="AJ11" s="13">
        <f t="shared" si="33"/>
        <v>2014.5</v>
      </c>
      <c r="AK11" s="14">
        <f t="shared" si="34"/>
        <v>1938</v>
      </c>
      <c r="AM11" s="1"/>
      <c r="AN11" s="2"/>
      <c r="AO11" s="2"/>
      <c r="AP11" s="2"/>
      <c r="AQ11" s="2"/>
      <c r="AR11" s="2"/>
    </row>
    <row r="12" spans="1:44" ht="12.75">
      <c r="A12" s="10">
        <v>0.04</v>
      </c>
      <c r="B12" s="11">
        <f t="shared" si="12"/>
        <v>17</v>
      </c>
      <c r="C12" s="64">
        <f t="shared" si="13"/>
        <v>7310</v>
      </c>
      <c r="D12" s="12">
        <f t="shared" si="0"/>
        <v>7055</v>
      </c>
      <c r="E12" s="12">
        <f t="shared" si="1"/>
        <v>6154</v>
      </c>
      <c r="F12" s="12">
        <f t="shared" si="2"/>
        <v>6154</v>
      </c>
      <c r="G12" s="12">
        <f t="shared" si="3"/>
        <v>6154</v>
      </c>
      <c r="H12" s="12">
        <f t="shared" si="4"/>
        <v>6154</v>
      </c>
      <c r="I12" s="12">
        <f t="shared" si="5"/>
        <v>6154</v>
      </c>
      <c r="J12" s="12">
        <f t="shared" si="14"/>
        <v>6154</v>
      </c>
      <c r="K12" s="12">
        <f t="shared" si="15"/>
        <v>5814</v>
      </c>
      <c r="L12" s="12">
        <f t="shared" si="6"/>
        <v>5474</v>
      </c>
      <c r="M12" s="12">
        <f t="shared" si="7"/>
        <v>5474</v>
      </c>
      <c r="N12" s="12">
        <f t="shared" si="16"/>
        <v>5474</v>
      </c>
      <c r="O12" s="12">
        <f t="shared" si="8"/>
        <v>5474</v>
      </c>
      <c r="P12" s="12">
        <f t="shared" si="9"/>
        <v>5304</v>
      </c>
      <c r="Q12" s="12">
        <f t="shared" si="10"/>
        <v>5134</v>
      </c>
      <c r="R12" s="12">
        <f t="shared" si="11"/>
        <v>5134</v>
      </c>
      <c r="S12" s="12">
        <f t="shared" si="17"/>
        <v>4964</v>
      </c>
      <c r="T12" s="12">
        <f t="shared" si="18"/>
        <v>4794</v>
      </c>
      <c r="U12" s="12">
        <f t="shared" si="35"/>
        <v>4624</v>
      </c>
      <c r="V12" s="12">
        <f t="shared" si="19"/>
        <v>4454</v>
      </c>
      <c r="W12" s="12">
        <f t="shared" si="20"/>
        <v>4284</v>
      </c>
      <c r="X12" s="12">
        <f t="shared" si="21"/>
        <v>4114</v>
      </c>
      <c r="Y12" s="12">
        <f t="shared" si="22"/>
        <v>4114</v>
      </c>
      <c r="Z12" s="12">
        <f t="shared" si="23"/>
        <v>3944</v>
      </c>
      <c r="AA12" s="12">
        <f t="shared" si="24"/>
        <v>3774</v>
      </c>
      <c r="AB12" s="12">
        <f t="shared" si="25"/>
        <v>3604</v>
      </c>
      <c r="AC12" s="12">
        <f t="shared" si="26"/>
        <v>3128</v>
      </c>
      <c r="AD12" s="12">
        <f t="shared" si="27"/>
        <v>3128</v>
      </c>
      <c r="AE12" s="12">
        <f t="shared" si="28"/>
        <v>3128</v>
      </c>
      <c r="AF12" s="12">
        <f t="shared" si="29"/>
        <v>3043</v>
      </c>
      <c r="AG12" s="13">
        <f t="shared" si="30"/>
        <v>2958</v>
      </c>
      <c r="AH12" s="13">
        <f t="shared" si="31"/>
        <v>2873</v>
      </c>
      <c r="AI12" s="13">
        <f t="shared" si="32"/>
        <v>2788</v>
      </c>
      <c r="AJ12" s="13">
        <f t="shared" si="33"/>
        <v>2686</v>
      </c>
      <c r="AK12" s="14">
        <f t="shared" si="34"/>
        <v>2584</v>
      </c>
      <c r="AM12" s="1"/>
      <c r="AN12" s="2"/>
      <c r="AO12" s="2"/>
      <c r="AP12" s="2"/>
      <c r="AQ12" s="2"/>
      <c r="AR12" s="2"/>
    </row>
    <row r="13" spans="1:44" ht="12.75">
      <c r="A13" s="10">
        <v>0.05</v>
      </c>
      <c r="B13" s="11">
        <f t="shared" si="12"/>
        <v>21.25</v>
      </c>
      <c r="C13" s="12">
        <f t="shared" si="13"/>
        <v>9137.5</v>
      </c>
      <c r="D13" s="12">
        <f t="shared" si="0"/>
        <v>8818.75</v>
      </c>
      <c r="E13" s="12">
        <f t="shared" si="1"/>
        <v>7692.5</v>
      </c>
      <c r="F13" s="12">
        <f t="shared" si="2"/>
        <v>7692.5</v>
      </c>
      <c r="G13" s="12">
        <f t="shared" si="3"/>
        <v>7692.5</v>
      </c>
      <c r="H13" s="12">
        <f t="shared" si="4"/>
        <v>7692.5</v>
      </c>
      <c r="I13" s="12">
        <f t="shared" si="5"/>
        <v>7692.5</v>
      </c>
      <c r="J13" s="12">
        <f t="shared" si="14"/>
        <v>7692.5</v>
      </c>
      <c r="K13" s="12">
        <f t="shared" si="15"/>
        <v>7267.5</v>
      </c>
      <c r="L13" s="12">
        <f t="shared" si="6"/>
        <v>6842.5</v>
      </c>
      <c r="M13" s="12">
        <f t="shared" si="7"/>
        <v>6842.5</v>
      </c>
      <c r="N13" s="12">
        <f t="shared" si="16"/>
        <v>6842.5</v>
      </c>
      <c r="O13" s="12">
        <f t="shared" si="8"/>
        <v>6842.5</v>
      </c>
      <c r="P13" s="12">
        <f t="shared" si="9"/>
        <v>6630</v>
      </c>
      <c r="Q13" s="12">
        <f t="shared" si="10"/>
        <v>6417.5</v>
      </c>
      <c r="R13" s="12">
        <f t="shared" si="11"/>
        <v>6417.5</v>
      </c>
      <c r="S13" s="12">
        <f t="shared" si="17"/>
        <v>6205</v>
      </c>
      <c r="T13" s="12">
        <f t="shared" si="18"/>
        <v>5992.5</v>
      </c>
      <c r="U13" s="12">
        <f t="shared" si="35"/>
        <v>5780</v>
      </c>
      <c r="V13" s="12">
        <f t="shared" si="19"/>
        <v>5567.5</v>
      </c>
      <c r="W13" s="12">
        <f t="shared" si="20"/>
        <v>5355</v>
      </c>
      <c r="X13" s="12">
        <f t="shared" si="21"/>
        <v>5142.5</v>
      </c>
      <c r="Y13" s="12">
        <f t="shared" si="22"/>
        <v>5142.5</v>
      </c>
      <c r="Z13" s="12">
        <f t="shared" si="23"/>
        <v>4930</v>
      </c>
      <c r="AA13" s="12">
        <f t="shared" si="24"/>
        <v>4717.5</v>
      </c>
      <c r="AB13" s="12">
        <f t="shared" si="25"/>
        <v>4505</v>
      </c>
      <c r="AC13" s="12">
        <f t="shared" si="26"/>
        <v>3910</v>
      </c>
      <c r="AD13" s="12">
        <f t="shared" si="27"/>
        <v>3910</v>
      </c>
      <c r="AE13" s="12">
        <f t="shared" si="28"/>
        <v>3910</v>
      </c>
      <c r="AF13" s="12">
        <f t="shared" si="29"/>
        <v>3803.75</v>
      </c>
      <c r="AG13" s="13">
        <f t="shared" si="30"/>
        <v>3697.5</v>
      </c>
      <c r="AH13" s="13">
        <f t="shared" si="31"/>
        <v>3591.25</v>
      </c>
      <c r="AI13" s="13">
        <f t="shared" si="32"/>
        <v>3485</v>
      </c>
      <c r="AJ13" s="13">
        <f t="shared" si="33"/>
        <v>3357.5</v>
      </c>
      <c r="AK13" s="14">
        <f t="shared" si="34"/>
        <v>3230</v>
      </c>
      <c r="AM13" s="1"/>
      <c r="AN13" s="2"/>
      <c r="AO13" s="2"/>
      <c r="AP13" s="2"/>
      <c r="AQ13" s="2"/>
      <c r="AR13" s="2"/>
    </row>
    <row r="14" spans="1:44" ht="12.75">
      <c r="A14" s="10">
        <v>0.075</v>
      </c>
      <c r="B14" s="11">
        <f t="shared" si="12"/>
        <v>31.875</v>
      </c>
      <c r="C14" s="68">
        <f t="shared" si="13"/>
        <v>13706.25</v>
      </c>
      <c r="D14" s="12">
        <f t="shared" si="0"/>
        <v>13228.125</v>
      </c>
      <c r="E14" s="12">
        <f t="shared" si="1"/>
        <v>11538.75</v>
      </c>
      <c r="F14" s="12">
        <f t="shared" si="2"/>
        <v>11538.75</v>
      </c>
      <c r="G14" s="12">
        <f t="shared" si="3"/>
        <v>11538.75</v>
      </c>
      <c r="H14" s="12">
        <f t="shared" si="4"/>
        <v>11538.75</v>
      </c>
      <c r="I14" s="12">
        <f t="shared" si="5"/>
        <v>11538.75</v>
      </c>
      <c r="J14" s="12">
        <f t="shared" si="14"/>
        <v>11538.75</v>
      </c>
      <c r="K14" s="12">
        <f t="shared" si="15"/>
        <v>10901.25</v>
      </c>
      <c r="L14" s="12">
        <f t="shared" si="6"/>
        <v>10263.75</v>
      </c>
      <c r="M14" s="12">
        <f t="shared" si="7"/>
        <v>10263.75</v>
      </c>
      <c r="N14" s="12">
        <f t="shared" si="16"/>
        <v>10263.75</v>
      </c>
      <c r="O14" s="12">
        <f t="shared" si="8"/>
        <v>10263.75</v>
      </c>
      <c r="P14" s="12">
        <f t="shared" si="9"/>
        <v>9945</v>
      </c>
      <c r="Q14" s="12">
        <f t="shared" si="10"/>
        <v>9626.25</v>
      </c>
      <c r="R14" s="12">
        <f t="shared" si="11"/>
        <v>9626.25</v>
      </c>
      <c r="S14" s="12">
        <f t="shared" si="17"/>
        <v>9307.5</v>
      </c>
      <c r="T14" s="12">
        <f t="shared" si="18"/>
        <v>8988.75</v>
      </c>
      <c r="U14" s="12">
        <f t="shared" si="35"/>
        <v>8670</v>
      </c>
      <c r="V14" s="12">
        <f t="shared" si="19"/>
        <v>8351.25</v>
      </c>
      <c r="W14" s="12">
        <f t="shared" si="20"/>
        <v>8032.5</v>
      </c>
      <c r="X14" s="12">
        <f t="shared" si="21"/>
        <v>7713.75</v>
      </c>
      <c r="Y14" s="12">
        <f t="shared" si="22"/>
        <v>7713.75</v>
      </c>
      <c r="Z14" s="12">
        <f t="shared" si="23"/>
        <v>7395</v>
      </c>
      <c r="AA14" s="12">
        <f t="shared" si="24"/>
        <v>7076.25</v>
      </c>
      <c r="AB14" s="12">
        <f t="shared" si="25"/>
        <v>6757.5</v>
      </c>
      <c r="AC14" s="12">
        <f t="shared" si="26"/>
        <v>5865</v>
      </c>
      <c r="AD14" s="12">
        <f t="shared" si="27"/>
        <v>5865</v>
      </c>
      <c r="AE14" s="12">
        <f t="shared" si="28"/>
        <v>5865</v>
      </c>
      <c r="AF14" s="12">
        <f t="shared" si="29"/>
        <v>5705.625</v>
      </c>
      <c r="AG14" s="13">
        <f t="shared" si="30"/>
        <v>5546.25</v>
      </c>
      <c r="AH14" s="13">
        <f t="shared" si="31"/>
        <v>5386.875</v>
      </c>
      <c r="AI14" s="13">
        <f t="shared" si="32"/>
        <v>5227.5</v>
      </c>
      <c r="AJ14" s="13">
        <f t="shared" si="33"/>
        <v>5036.25</v>
      </c>
      <c r="AK14" s="14">
        <f t="shared" si="34"/>
        <v>4845</v>
      </c>
      <c r="AM14" s="1"/>
      <c r="AN14" s="2"/>
      <c r="AO14" s="2"/>
      <c r="AP14" s="2"/>
      <c r="AQ14" s="2"/>
      <c r="AR14" s="2"/>
    </row>
    <row r="15" spans="1:44" ht="12.75">
      <c r="A15" s="10">
        <v>0.1</v>
      </c>
      <c r="B15" s="11">
        <f t="shared" si="12"/>
        <v>42.5</v>
      </c>
      <c r="C15" s="68">
        <f t="shared" si="13"/>
        <v>18275</v>
      </c>
      <c r="D15" s="12">
        <f t="shared" si="0"/>
        <v>17637.5</v>
      </c>
      <c r="E15" s="12">
        <f t="shared" si="1"/>
        <v>15385</v>
      </c>
      <c r="F15" s="12">
        <f t="shared" si="2"/>
        <v>15385</v>
      </c>
      <c r="G15" s="12">
        <f t="shared" si="3"/>
        <v>15385</v>
      </c>
      <c r="H15" s="12">
        <f t="shared" si="4"/>
        <v>15385</v>
      </c>
      <c r="I15" s="12">
        <f t="shared" si="5"/>
        <v>15385</v>
      </c>
      <c r="J15" s="12">
        <f t="shared" si="14"/>
        <v>15385</v>
      </c>
      <c r="K15" s="12">
        <f t="shared" si="15"/>
        <v>14535</v>
      </c>
      <c r="L15" s="12">
        <f t="shared" si="6"/>
        <v>13685</v>
      </c>
      <c r="M15" s="12">
        <f t="shared" si="7"/>
        <v>13685</v>
      </c>
      <c r="N15" s="12">
        <f t="shared" si="16"/>
        <v>13685</v>
      </c>
      <c r="O15" s="12">
        <f t="shared" si="8"/>
        <v>13685</v>
      </c>
      <c r="P15" s="12">
        <f t="shared" si="9"/>
        <v>13260</v>
      </c>
      <c r="Q15" s="12">
        <f t="shared" si="10"/>
        <v>12835</v>
      </c>
      <c r="R15" s="12">
        <f t="shared" si="11"/>
        <v>12835</v>
      </c>
      <c r="S15" s="12">
        <f t="shared" si="17"/>
        <v>12410</v>
      </c>
      <c r="T15" s="12">
        <f t="shared" si="18"/>
        <v>11985</v>
      </c>
      <c r="U15" s="12">
        <f t="shared" si="35"/>
        <v>11560</v>
      </c>
      <c r="V15" s="12">
        <f t="shared" si="19"/>
        <v>11135</v>
      </c>
      <c r="W15" s="12">
        <f t="shared" si="20"/>
        <v>10710</v>
      </c>
      <c r="X15" s="12">
        <f t="shared" si="21"/>
        <v>10285</v>
      </c>
      <c r="Y15" s="12">
        <f t="shared" si="22"/>
        <v>10285</v>
      </c>
      <c r="Z15" s="12">
        <f t="shared" si="23"/>
        <v>9860</v>
      </c>
      <c r="AA15" s="12">
        <f t="shared" si="24"/>
        <v>9435</v>
      </c>
      <c r="AB15" s="12">
        <f t="shared" si="25"/>
        <v>9010</v>
      </c>
      <c r="AC15" s="12">
        <f t="shared" si="26"/>
        <v>7820</v>
      </c>
      <c r="AD15" s="12">
        <f t="shared" si="27"/>
        <v>7820</v>
      </c>
      <c r="AE15" s="12">
        <f t="shared" si="28"/>
        <v>7820</v>
      </c>
      <c r="AF15" s="12">
        <f t="shared" si="29"/>
        <v>7607.5</v>
      </c>
      <c r="AG15" s="13">
        <f t="shared" si="30"/>
        <v>7395</v>
      </c>
      <c r="AH15" s="13">
        <f t="shared" si="31"/>
        <v>7182.5</v>
      </c>
      <c r="AI15" s="13">
        <f t="shared" si="32"/>
        <v>6970</v>
      </c>
      <c r="AJ15" s="13">
        <f t="shared" si="33"/>
        <v>6715</v>
      </c>
      <c r="AK15" s="14">
        <f t="shared" si="34"/>
        <v>6460</v>
      </c>
      <c r="AM15" s="1"/>
      <c r="AN15" s="2"/>
      <c r="AO15" s="2"/>
      <c r="AP15" s="2"/>
      <c r="AQ15" s="2"/>
      <c r="AR15" s="2"/>
    </row>
    <row r="16" spans="1:44" ht="12.75">
      <c r="A16" s="10">
        <v>0.125</v>
      </c>
      <c r="B16" s="11">
        <f t="shared" si="12"/>
        <v>53.125</v>
      </c>
      <c r="C16" s="68">
        <f t="shared" si="13"/>
        <v>22843.75</v>
      </c>
      <c r="D16" s="12">
        <f t="shared" si="0"/>
        <v>22046.875</v>
      </c>
      <c r="E16" s="12">
        <f t="shared" si="1"/>
        <v>19231.25</v>
      </c>
      <c r="F16" s="12">
        <f t="shared" si="2"/>
        <v>19231.25</v>
      </c>
      <c r="G16" s="12">
        <f t="shared" si="3"/>
        <v>19231.25</v>
      </c>
      <c r="H16" s="12">
        <f t="shared" si="4"/>
        <v>19231.25</v>
      </c>
      <c r="I16" s="12">
        <f t="shared" si="5"/>
        <v>19231.25</v>
      </c>
      <c r="J16" s="12">
        <f t="shared" si="14"/>
        <v>19231.25</v>
      </c>
      <c r="K16" s="12">
        <f t="shared" si="15"/>
        <v>18168.75</v>
      </c>
      <c r="L16" s="12">
        <f t="shared" si="6"/>
        <v>17106.25</v>
      </c>
      <c r="M16" s="12">
        <f t="shared" si="7"/>
        <v>17106.25</v>
      </c>
      <c r="N16" s="12">
        <f t="shared" si="16"/>
        <v>17106.25</v>
      </c>
      <c r="O16" s="12">
        <f t="shared" si="8"/>
        <v>17106.25</v>
      </c>
      <c r="P16" s="12">
        <f t="shared" si="9"/>
        <v>16575</v>
      </c>
      <c r="Q16" s="12">
        <f t="shared" si="10"/>
        <v>16043.75</v>
      </c>
      <c r="R16" s="12">
        <f t="shared" si="11"/>
        <v>16043.75</v>
      </c>
      <c r="S16" s="12">
        <f t="shared" si="17"/>
        <v>15512.5</v>
      </c>
      <c r="T16" s="12">
        <f t="shared" si="18"/>
        <v>14981.25</v>
      </c>
      <c r="U16" s="12">
        <f t="shared" si="35"/>
        <v>14450</v>
      </c>
      <c r="V16" s="12">
        <f t="shared" si="19"/>
        <v>13918.75</v>
      </c>
      <c r="W16" s="12">
        <f t="shared" si="20"/>
        <v>13387.5</v>
      </c>
      <c r="X16" s="12">
        <f t="shared" si="21"/>
        <v>12856.25</v>
      </c>
      <c r="Y16" s="12">
        <f t="shared" si="22"/>
        <v>12856.25</v>
      </c>
      <c r="Z16" s="12">
        <f t="shared" si="23"/>
        <v>12325</v>
      </c>
      <c r="AA16" s="12">
        <f t="shared" si="24"/>
        <v>11793.75</v>
      </c>
      <c r="AB16" s="12">
        <f t="shared" si="25"/>
        <v>11262.5</v>
      </c>
      <c r="AC16" s="12">
        <f t="shared" si="26"/>
        <v>9775</v>
      </c>
      <c r="AD16" s="12">
        <f t="shared" si="27"/>
        <v>9775</v>
      </c>
      <c r="AE16" s="12">
        <f t="shared" si="28"/>
        <v>9775</v>
      </c>
      <c r="AF16" s="12">
        <f t="shared" si="29"/>
        <v>9509.375</v>
      </c>
      <c r="AG16" s="13">
        <f t="shared" si="30"/>
        <v>9243.75</v>
      </c>
      <c r="AH16" s="13">
        <f t="shared" si="31"/>
        <v>8978.125</v>
      </c>
      <c r="AI16" s="13">
        <f t="shared" si="32"/>
        <v>8712.5</v>
      </c>
      <c r="AJ16" s="13">
        <f t="shared" si="33"/>
        <v>8393.75</v>
      </c>
      <c r="AK16" s="14">
        <f t="shared" si="34"/>
        <v>8075</v>
      </c>
      <c r="AM16" s="1"/>
      <c r="AN16" s="2"/>
      <c r="AO16" s="2"/>
      <c r="AP16" s="2"/>
      <c r="AQ16" s="2"/>
      <c r="AR16" s="2"/>
    </row>
    <row r="17" spans="1:44" ht="12.75">
      <c r="A17" s="10">
        <v>0.15</v>
      </c>
      <c r="B17" s="11">
        <f t="shared" si="12"/>
        <v>63.75</v>
      </c>
      <c r="C17" s="68">
        <f t="shared" si="13"/>
        <v>27412.5</v>
      </c>
      <c r="D17" s="12">
        <f t="shared" si="0"/>
        <v>26456.25</v>
      </c>
      <c r="E17" s="12">
        <f t="shared" si="1"/>
        <v>23077.5</v>
      </c>
      <c r="F17" s="12">
        <f t="shared" si="2"/>
        <v>23077.5</v>
      </c>
      <c r="G17" s="12">
        <f t="shared" si="3"/>
        <v>23077.5</v>
      </c>
      <c r="H17" s="12">
        <f t="shared" si="4"/>
        <v>23077.5</v>
      </c>
      <c r="I17" s="12">
        <f t="shared" si="5"/>
        <v>23077.5</v>
      </c>
      <c r="J17" s="12">
        <f t="shared" si="14"/>
        <v>23077.5</v>
      </c>
      <c r="K17" s="12">
        <f t="shared" si="15"/>
        <v>21802.5</v>
      </c>
      <c r="L17" s="12">
        <f t="shared" si="6"/>
        <v>20527.5</v>
      </c>
      <c r="M17" s="12">
        <f t="shared" si="7"/>
        <v>20527.5</v>
      </c>
      <c r="N17" s="12">
        <f t="shared" si="16"/>
        <v>20527.5</v>
      </c>
      <c r="O17" s="12">
        <f t="shared" si="8"/>
        <v>20527.5</v>
      </c>
      <c r="P17" s="12">
        <f t="shared" si="9"/>
        <v>19890</v>
      </c>
      <c r="Q17" s="12">
        <f t="shared" si="10"/>
        <v>19252.5</v>
      </c>
      <c r="R17" s="12">
        <f t="shared" si="11"/>
        <v>19252.5</v>
      </c>
      <c r="S17" s="12">
        <f t="shared" si="17"/>
        <v>18615</v>
      </c>
      <c r="T17" s="12">
        <f t="shared" si="18"/>
        <v>17977.5</v>
      </c>
      <c r="U17" s="12">
        <f t="shared" si="35"/>
        <v>17340</v>
      </c>
      <c r="V17" s="12">
        <f t="shared" si="19"/>
        <v>16702.5</v>
      </c>
      <c r="W17" s="12">
        <f t="shared" si="20"/>
        <v>16065</v>
      </c>
      <c r="X17" s="12">
        <f t="shared" si="21"/>
        <v>15427.5</v>
      </c>
      <c r="Y17" s="12">
        <f t="shared" si="22"/>
        <v>15427.5</v>
      </c>
      <c r="Z17" s="12">
        <f t="shared" si="23"/>
        <v>14790</v>
      </c>
      <c r="AA17" s="12">
        <f t="shared" si="24"/>
        <v>14152.5</v>
      </c>
      <c r="AB17" s="12">
        <f t="shared" si="25"/>
        <v>13515</v>
      </c>
      <c r="AC17" s="12">
        <f t="shared" si="26"/>
        <v>11730</v>
      </c>
      <c r="AD17" s="12">
        <f t="shared" si="27"/>
        <v>11730</v>
      </c>
      <c r="AE17" s="12">
        <f t="shared" si="28"/>
        <v>11730</v>
      </c>
      <c r="AF17" s="12">
        <f t="shared" si="29"/>
        <v>11411.25</v>
      </c>
      <c r="AG17" s="13">
        <f t="shared" si="30"/>
        <v>11092.5</v>
      </c>
      <c r="AH17" s="13">
        <f t="shared" si="31"/>
        <v>10773.75</v>
      </c>
      <c r="AI17" s="13">
        <f t="shared" si="32"/>
        <v>10455</v>
      </c>
      <c r="AJ17" s="13">
        <f t="shared" si="33"/>
        <v>10072.5</v>
      </c>
      <c r="AK17" s="14">
        <f t="shared" si="34"/>
        <v>9690</v>
      </c>
      <c r="AM17" s="1"/>
      <c r="AN17" s="2"/>
      <c r="AO17" s="2"/>
      <c r="AP17" s="2"/>
      <c r="AQ17" s="2"/>
      <c r="AR17" s="2"/>
    </row>
    <row r="18" spans="1:44" ht="12.75">
      <c r="A18" s="10">
        <v>0.2</v>
      </c>
      <c r="B18" s="11">
        <f t="shared" si="12"/>
        <v>85</v>
      </c>
      <c r="C18" s="68">
        <f t="shared" si="13"/>
        <v>36550</v>
      </c>
      <c r="D18" s="12">
        <f t="shared" si="0"/>
        <v>35275</v>
      </c>
      <c r="E18" s="12">
        <f t="shared" si="1"/>
        <v>30770</v>
      </c>
      <c r="F18" s="12">
        <f t="shared" si="2"/>
        <v>30770</v>
      </c>
      <c r="G18" s="12">
        <f t="shared" si="3"/>
        <v>30770</v>
      </c>
      <c r="H18" s="12">
        <f t="shared" si="4"/>
        <v>30770</v>
      </c>
      <c r="I18" s="12">
        <f t="shared" si="5"/>
        <v>30770</v>
      </c>
      <c r="J18" s="12">
        <f t="shared" si="14"/>
        <v>30770</v>
      </c>
      <c r="K18" s="12">
        <f t="shared" si="15"/>
        <v>29070</v>
      </c>
      <c r="L18" s="12">
        <f t="shared" si="6"/>
        <v>27370</v>
      </c>
      <c r="M18" s="12">
        <f t="shared" si="7"/>
        <v>27370</v>
      </c>
      <c r="N18" s="12">
        <f t="shared" si="16"/>
        <v>27370</v>
      </c>
      <c r="O18" s="12">
        <f t="shared" si="8"/>
        <v>27370</v>
      </c>
      <c r="P18" s="12">
        <f t="shared" si="9"/>
        <v>26520</v>
      </c>
      <c r="Q18" s="12">
        <f t="shared" si="10"/>
        <v>25670</v>
      </c>
      <c r="R18" s="12">
        <f t="shared" si="11"/>
        <v>25670</v>
      </c>
      <c r="S18" s="12">
        <f t="shared" si="17"/>
        <v>24820</v>
      </c>
      <c r="T18" s="12">
        <f t="shared" si="18"/>
        <v>23970</v>
      </c>
      <c r="U18" s="12">
        <f t="shared" si="35"/>
        <v>23120</v>
      </c>
      <c r="V18" s="12">
        <f t="shared" si="19"/>
        <v>22270</v>
      </c>
      <c r="W18" s="12">
        <f t="shared" si="20"/>
        <v>21420</v>
      </c>
      <c r="X18" s="12">
        <f t="shared" si="21"/>
        <v>20570</v>
      </c>
      <c r="Y18" s="12">
        <f t="shared" si="22"/>
        <v>20570</v>
      </c>
      <c r="Z18" s="12">
        <f t="shared" si="23"/>
        <v>19720</v>
      </c>
      <c r="AA18" s="12">
        <f t="shared" si="24"/>
        <v>18870</v>
      </c>
      <c r="AB18" s="12">
        <f t="shared" si="25"/>
        <v>18020</v>
      </c>
      <c r="AC18" s="12">
        <f t="shared" si="26"/>
        <v>15640</v>
      </c>
      <c r="AD18" s="12">
        <f t="shared" si="27"/>
        <v>15640</v>
      </c>
      <c r="AE18" s="12">
        <f t="shared" si="28"/>
        <v>15640</v>
      </c>
      <c r="AF18" s="12">
        <f t="shared" si="29"/>
        <v>15215</v>
      </c>
      <c r="AG18" s="13">
        <f t="shared" si="30"/>
        <v>14790</v>
      </c>
      <c r="AH18" s="13">
        <f t="shared" si="31"/>
        <v>14365</v>
      </c>
      <c r="AI18" s="13">
        <f t="shared" si="32"/>
        <v>13940</v>
      </c>
      <c r="AJ18" s="13">
        <f t="shared" si="33"/>
        <v>13430</v>
      </c>
      <c r="AK18" s="14">
        <f t="shared" si="34"/>
        <v>12920</v>
      </c>
      <c r="AM18" s="1"/>
      <c r="AN18" s="2"/>
      <c r="AO18" s="2"/>
      <c r="AP18" s="2"/>
      <c r="AQ18" s="2"/>
      <c r="AR18" s="2"/>
    </row>
    <row r="19" spans="1:44" ht="12.75">
      <c r="A19" s="10">
        <v>0.25</v>
      </c>
      <c r="B19" s="11">
        <f t="shared" si="12"/>
        <v>106.25</v>
      </c>
      <c r="C19" s="68">
        <f t="shared" si="13"/>
        <v>45687.5</v>
      </c>
      <c r="D19" s="12">
        <f t="shared" si="0"/>
        <v>44093.75</v>
      </c>
      <c r="E19" s="12">
        <f t="shared" si="1"/>
        <v>38462.5</v>
      </c>
      <c r="F19" s="12">
        <f t="shared" si="2"/>
        <v>38462.5</v>
      </c>
      <c r="G19" s="12">
        <f t="shared" si="3"/>
        <v>38462.5</v>
      </c>
      <c r="H19" s="12">
        <f t="shared" si="4"/>
        <v>38462.5</v>
      </c>
      <c r="I19" s="12">
        <f t="shared" si="5"/>
        <v>38462.5</v>
      </c>
      <c r="J19" s="12">
        <f t="shared" si="14"/>
        <v>38462.5</v>
      </c>
      <c r="K19" s="12">
        <f t="shared" si="15"/>
        <v>36337.5</v>
      </c>
      <c r="L19" s="12">
        <f t="shared" si="6"/>
        <v>34212.5</v>
      </c>
      <c r="M19" s="12">
        <f t="shared" si="7"/>
        <v>34212.5</v>
      </c>
      <c r="N19" s="12">
        <f t="shared" si="16"/>
        <v>34212.5</v>
      </c>
      <c r="O19" s="12">
        <f t="shared" si="8"/>
        <v>34212.5</v>
      </c>
      <c r="P19" s="12">
        <f t="shared" si="9"/>
        <v>33150</v>
      </c>
      <c r="Q19" s="12">
        <f t="shared" si="10"/>
        <v>32087.5</v>
      </c>
      <c r="R19" s="12">
        <f t="shared" si="11"/>
        <v>32087.5</v>
      </c>
      <c r="S19" s="12">
        <f t="shared" si="17"/>
        <v>31025</v>
      </c>
      <c r="T19" s="12">
        <f t="shared" si="18"/>
        <v>29962.5</v>
      </c>
      <c r="U19" s="12">
        <f t="shared" si="35"/>
        <v>28900</v>
      </c>
      <c r="V19" s="12">
        <f t="shared" si="19"/>
        <v>27837.5</v>
      </c>
      <c r="W19" s="12">
        <f t="shared" si="20"/>
        <v>26775</v>
      </c>
      <c r="X19" s="12">
        <f t="shared" si="21"/>
        <v>25712.5</v>
      </c>
      <c r="Y19" s="12">
        <f t="shared" si="22"/>
        <v>25712.5</v>
      </c>
      <c r="Z19" s="12">
        <f t="shared" si="23"/>
        <v>24650</v>
      </c>
      <c r="AA19" s="12">
        <f t="shared" si="24"/>
        <v>23587.5</v>
      </c>
      <c r="AB19" s="12">
        <f t="shared" si="25"/>
        <v>22525</v>
      </c>
      <c r="AC19" s="12">
        <f t="shared" si="26"/>
        <v>19550</v>
      </c>
      <c r="AD19" s="12">
        <f t="shared" si="27"/>
        <v>19550</v>
      </c>
      <c r="AE19" s="12">
        <f t="shared" si="28"/>
        <v>19550</v>
      </c>
      <c r="AF19" s="12">
        <f t="shared" si="29"/>
        <v>19018.75</v>
      </c>
      <c r="AG19" s="13">
        <f t="shared" si="30"/>
        <v>18487.5</v>
      </c>
      <c r="AH19" s="13">
        <f t="shared" si="31"/>
        <v>17956.25</v>
      </c>
      <c r="AI19" s="13">
        <f t="shared" si="32"/>
        <v>17425</v>
      </c>
      <c r="AJ19" s="13">
        <f t="shared" si="33"/>
        <v>16787.5</v>
      </c>
      <c r="AK19" s="14">
        <f t="shared" si="34"/>
        <v>16150</v>
      </c>
      <c r="AM19" s="1"/>
      <c r="AN19" s="2"/>
      <c r="AO19" s="2"/>
      <c r="AP19" s="2"/>
      <c r="AQ19" s="2"/>
      <c r="AR19" s="2"/>
    </row>
    <row r="20" spans="1:44" ht="12.75">
      <c r="A20" s="10">
        <v>0.3</v>
      </c>
      <c r="B20" s="11">
        <f t="shared" si="12"/>
        <v>127.5</v>
      </c>
      <c r="C20" s="68">
        <f t="shared" si="13"/>
        <v>54825</v>
      </c>
      <c r="D20" s="12">
        <f t="shared" si="0"/>
        <v>52912.5</v>
      </c>
      <c r="E20" s="12">
        <f t="shared" si="1"/>
        <v>46155</v>
      </c>
      <c r="F20" s="12">
        <f t="shared" si="2"/>
        <v>46155</v>
      </c>
      <c r="G20" s="12">
        <f t="shared" si="3"/>
        <v>46155</v>
      </c>
      <c r="H20" s="12">
        <f t="shared" si="4"/>
        <v>46155</v>
      </c>
      <c r="I20" s="12">
        <f t="shared" si="5"/>
        <v>46155</v>
      </c>
      <c r="J20" s="12">
        <f t="shared" si="14"/>
        <v>46155</v>
      </c>
      <c r="K20" s="12">
        <f t="shared" si="15"/>
        <v>43605</v>
      </c>
      <c r="L20" s="12">
        <f t="shared" si="6"/>
        <v>41055</v>
      </c>
      <c r="M20" s="12">
        <f t="shared" si="7"/>
        <v>41055</v>
      </c>
      <c r="N20" s="12">
        <f t="shared" si="16"/>
        <v>41055</v>
      </c>
      <c r="O20" s="12">
        <f t="shared" si="8"/>
        <v>41055</v>
      </c>
      <c r="P20" s="12">
        <f t="shared" si="9"/>
        <v>39780</v>
      </c>
      <c r="Q20" s="12">
        <f t="shared" si="10"/>
        <v>38505</v>
      </c>
      <c r="R20" s="12">
        <f t="shared" si="11"/>
        <v>38505</v>
      </c>
      <c r="S20" s="12">
        <f t="shared" si="17"/>
        <v>37230</v>
      </c>
      <c r="T20" s="12">
        <f t="shared" si="18"/>
        <v>35955</v>
      </c>
      <c r="U20" s="12">
        <f t="shared" si="35"/>
        <v>34680</v>
      </c>
      <c r="V20" s="12">
        <f t="shared" si="19"/>
        <v>33405</v>
      </c>
      <c r="W20" s="12">
        <f t="shared" si="20"/>
        <v>32130</v>
      </c>
      <c r="X20" s="12">
        <f t="shared" si="21"/>
        <v>30855</v>
      </c>
      <c r="Y20" s="12">
        <f t="shared" si="22"/>
        <v>30855</v>
      </c>
      <c r="Z20" s="12">
        <f t="shared" si="23"/>
        <v>29580</v>
      </c>
      <c r="AA20" s="12">
        <f t="shared" si="24"/>
        <v>28305</v>
      </c>
      <c r="AB20" s="12">
        <f t="shared" si="25"/>
        <v>27030</v>
      </c>
      <c r="AC20" s="12">
        <f t="shared" si="26"/>
        <v>23460</v>
      </c>
      <c r="AD20" s="12">
        <f t="shared" si="27"/>
        <v>23460</v>
      </c>
      <c r="AE20" s="12">
        <f t="shared" si="28"/>
        <v>23460</v>
      </c>
      <c r="AF20" s="12">
        <f t="shared" si="29"/>
        <v>22822.5</v>
      </c>
      <c r="AG20" s="13">
        <f t="shared" si="30"/>
        <v>22185</v>
      </c>
      <c r="AH20" s="13">
        <f t="shared" si="31"/>
        <v>21547.5</v>
      </c>
      <c r="AI20" s="13">
        <f t="shared" si="32"/>
        <v>20910</v>
      </c>
      <c r="AJ20" s="13">
        <f t="shared" si="33"/>
        <v>20145</v>
      </c>
      <c r="AK20" s="14">
        <f t="shared" si="34"/>
        <v>19380</v>
      </c>
      <c r="AM20" s="1"/>
      <c r="AN20" s="2"/>
      <c r="AO20" s="2"/>
      <c r="AP20" s="2"/>
      <c r="AQ20" s="2"/>
      <c r="AR20" s="2"/>
    </row>
    <row r="21" spans="1:44" ht="12.75">
      <c r="A21" s="10">
        <v>0.35</v>
      </c>
      <c r="B21" s="11">
        <f t="shared" si="12"/>
        <v>148.75</v>
      </c>
      <c r="C21" s="70">
        <f t="shared" si="13"/>
        <v>63962.5</v>
      </c>
      <c r="D21" s="12">
        <f t="shared" si="0"/>
        <v>61731.25</v>
      </c>
      <c r="E21" s="12">
        <f t="shared" si="1"/>
        <v>53847.5</v>
      </c>
      <c r="F21" s="12">
        <f t="shared" si="2"/>
        <v>53847.5</v>
      </c>
      <c r="G21" s="12">
        <f t="shared" si="3"/>
        <v>53847.5</v>
      </c>
      <c r="H21" s="12">
        <f t="shared" si="4"/>
        <v>53847.5</v>
      </c>
      <c r="I21" s="12">
        <f t="shared" si="5"/>
        <v>53847.5</v>
      </c>
      <c r="J21" s="12">
        <f t="shared" si="14"/>
        <v>53847.5</v>
      </c>
      <c r="K21" s="12">
        <f t="shared" si="15"/>
        <v>50872.5</v>
      </c>
      <c r="L21" s="12">
        <f t="shared" si="6"/>
        <v>47897.5</v>
      </c>
      <c r="M21" s="12">
        <f t="shared" si="7"/>
        <v>47897.5</v>
      </c>
      <c r="N21" s="12">
        <f t="shared" si="16"/>
        <v>47897.5</v>
      </c>
      <c r="O21" s="12">
        <f t="shared" si="8"/>
        <v>47897.5</v>
      </c>
      <c r="P21" s="12">
        <f t="shared" si="9"/>
        <v>46410</v>
      </c>
      <c r="Q21" s="12">
        <f t="shared" si="10"/>
        <v>44922.5</v>
      </c>
      <c r="R21" s="12">
        <f t="shared" si="11"/>
        <v>44922.5</v>
      </c>
      <c r="S21" s="12">
        <f t="shared" si="17"/>
        <v>43435</v>
      </c>
      <c r="T21" s="12">
        <f t="shared" si="18"/>
        <v>41947.5</v>
      </c>
      <c r="U21" s="12">
        <f t="shared" si="35"/>
        <v>40460</v>
      </c>
      <c r="V21" s="12">
        <f t="shared" si="19"/>
        <v>38972.5</v>
      </c>
      <c r="W21" s="12">
        <f t="shared" si="20"/>
        <v>37485</v>
      </c>
      <c r="X21" s="12">
        <f t="shared" si="21"/>
        <v>35997.5</v>
      </c>
      <c r="Y21" s="12">
        <f t="shared" si="22"/>
        <v>35997.5</v>
      </c>
      <c r="Z21" s="12">
        <f t="shared" si="23"/>
        <v>34510</v>
      </c>
      <c r="AA21" s="12">
        <f t="shared" si="24"/>
        <v>33022.5</v>
      </c>
      <c r="AB21" s="12">
        <f t="shared" si="25"/>
        <v>31535</v>
      </c>
      <c r="AC21" s="12">
        <f t="shared" si="26"/>
        <v>27370</v>
      </c>
      <c r="AD21" s="12">
        <f t="shared" si="27"/>
        <v>27370</v>
      </c>
      <c r="AE21" s="12">
        <f t="shared" si="28"/>
        <v>27370</v>
      </c>
      <c r="AF21" s="12">
        <f t="shared" si="29"/>
        <v>26626.25</v>
      </c>
      <c r="AG21" s="13">
        <f t="shared" si="30"/>
        <v>25882.5</v>
      </c>
      <c r="AH21" s="13">
        <f t="shared" si="31"/>
        <v>25138.75</v>
      </c>
      <c r="AI21" s="13">
        <f t="shared" si="32"/>
        <v>24395</v>
      </c>
      <c r="AJ21" s="13">
        <f t="shared" si="33"/>
        <v>23502.5</v>
      </c>
      <c r="AK21" s="14">
        <f t="shared" si="34"/>
        <v>22610</v>
      </c>
      <c r="AM21" s="1"/>
      <c r="AN21" s="2"/>
      <c r="AO21" s="2"/>
      <c r="AP21" s="2"/>
      <c r="AQ21" s="2"/>
      <c r="AR21" s="2"/>
    </row>
    <row r="22" spans="1:44" ht="12.75">
      <c r="A22" s="10">
        <v>0.4</v>
      </c>
      <c r="B22" s="11">
        <f t="shared" si="12"/>
        <v>170</v>
      </c>
      <c r="C22" s="12">
        <f t="shared" si="13"/>
        <v>73100</v>
      </c>
      <c r="D22" s="12">
        <f t="shared" si="0"/>
        <v>70550</v>
      </c>
      <c r="E22" s="12">
        <f t="shared" si="1"/>
        <v>61540</v>
      </c>
      <c r="F22" s="12">
        <f t="shared" si="2"/>
        <v>61540</v>
      </c>
      <c r="G22" s="12">
        <f t="shared" si="3"/>
        <v>61540</v>
      </c>
      <c r="H22" s="12">
        <f t="shared" si="4"/>
        <v>61540</v>
      </c>
      <c r="I22" s="12">
        <f t="shared" si="5"/>
        <v>61540</v>
      </c>
      <c r="J22" s="12">
        <f t="shared" si="14"/>
        <v>61540</v>
      </c>
      <c r="K22" s="12">
        <f t="shared" si="15"/>
        <v>58140</v>
      </c>
      <c r="L22" s="12">
        <f t="shared" si="6"/>
        <v>54740</v>
      </c>
      <c r="M22" s="12">
        <f t="shared" si="7"/>
        <v>54740</v>
      </c>
      <c r="N22" s="12">
        <f t="shared" si="16"/>
        <v>54740</v>
      </c>
      <c r="O22" s="12">
        <f t="shared" si="8"/>
        <v>54740</v>
      </c>
      <c r="P22" s="12">
        <f t="shared" si="9"/>
        <v>53040</v>
      </c>
      <c r="Q22" s="12">
        <f t="shared" si="10"/>
        <v>51340</v>
      </c>
      <c r="R22" s="12">
        <f t="shared" si="11"/>
        <v>51340</v>
      </c>
      <c r="S22" s="12">
        <f t="shared" si="17"/>
        <v>49640</v>
      </c>
      <c r="T22" s="12">
        <f t="shared" si="18"/>
        <v>47940</v>
      </c>
      <c r="U22" s="12">
        <f t="shared" si="35"/>
        <v>46240</v>
      </c>
      <c r="V22" s="12">
        <f t="shared" si="19"/>
        <v>44540</v>
      </c>
      <c r="W22" s="12">
        <f t="shared" si="20"/>
        <v>42840</v>
      </c>
      <c r="X22" s="12">
        <f t="shared" si="21"/>
        <v>41140</v>
      </c>
      <c r="Y22" s="12">
        <f t="shared" si="22"/>
        <v>41140</v>
      </c>
      <c r="Z22" s="12">
        <f t="shared" si="23"/>
        <v>39440</v>
      </c>
      <c r="AA22" s="12">
        <f t="shared" si="24"/>
        <v>37740</v>
      </c>
      <c r="AB22" s="12">
        <f t="shared" si="25"/>
        <v>36040</v>
      </c>
      <c r="AC22" s="12">
        <f t="shared" si="26"/>
        <v>31280</v>
      </c>
      <c r="AD22" s="12">
        <f t="shared" si="27"/>
        <v>31280</v>
      </c>
      <c r="AE22" s="12">
        <f t="shared" si="28"/>
        <v>31280</v>
      </c>
      <c r="AF22" s="12">
        <f t="shared" si="29"/>
        <v>30430</v>
      </c>
      <c r="AG22" s="13">
        <f t="shared" si="30"/>
        <v>29580</v>
      </c>
      <c r="AH22" s="13">
        <f t="shared" si="31"/>
        <v>28730</v>
      </c>
      <c r="AI22" s="13">
        <f t="shared" si="32"/>
        <v>27880</v>
      </c>
      <c r="AJ22" s="13">
        <f t="shared" si="33"/>
        <v>26860</v>
      </c>
      <c r="AK22" s="14">
        <f t="shared" si="34"/>
        <v>25840</v>
      </c>
      <c r="AM22" s="1"/>
      <c r="AN22" s="2"/>
      <c r="AO22" s="2"/>
      <c r="AP22" s="2"/>
      <c r="AQ22" s="2"/>
      <c r="AR22" s="2"/>
    </row>
    <row r="23" spans="1:44" ht="12.75">
      <c r="A23" s="10">
        <v>0.45</v>
      </c>
      <c r="B23" s="11">
        <f t="shared" si="12"/>
        <v>191.25</v>
      </c>
      <c r="C23" s="68">
        <f t="shared" si="13"/>
        <v>82237.5</v>
      </c>
      <c r="D23" s="12">
        <f t="shared" si="0"/>
        <v>79368.75</v>
      </c>
      <c r="E23" s="12">
        <f t="shared" si="1"/>
        <v>69232.5</v>
      </c>
      <c r="F23" s="12">
        <f t="shared" si="2"/>
        <v>69232.5</v>
      </c>
      <c r="G23" s="12">
        <f t="shared" si="3"/>
        <v>69232.5</v>
      </c>
      <c r="H23" s="12">
        <f t="shared" si="4"/>
        <v>69232.5</v>
      </c>
      <c r="I23" s="12">
        <f t="shared" si="5"/>
        <v>69232.5</v>
      </c>
      <c r="J23" s="12">
        <f t="shared" si="14"/>
        <v>69232.5</v>
      </c>
      <c r="K23" s="12">
        <f t="shared" si="15"/>
        <v>65407.5</v>
      </c>
      <c r="L23" s="12">
        <f t="shared" si="6"/>
        <v>61582.5</v>
      </c>
      <c r="M23" s="12">
        <f t="shared" si="7"/>
        <v>61582.5</v>
      </c>
      <c r="N23" s="12">
        <f t="shared" si="16"/>
        <v>61582.5</v>
      </c>
      <c r="O23" s="12">
        <f t="shared" si="8"/>
        <v>61582.5</v>
      </c>
      <c r="P23" s="12">
        <f t="shared" si="9"/>
        <v>59670</v>
      </c>
      <c r="Q23" s="12">
        <f t="shared" si="10"/>
        <v>57757.5</v>
      </c>
      <c r="R23" s="12">
        <f t="shared" si="11"/>
        <v>57757.5</v>
      </c>
      <c r="S23" s="12">
        <f t="shared" si="17"/>
        <v>55845</v>
      </c>
      <c r="T23" s="12">
        <f t="shared" si="18"/>
        <v>53932.5</v>
      </c>
      <c r="U23" s="12">
        <f t="shared" si="35"/>
        <v>52020</v>
      </c>
      <c r="V23" s="12">
        <f t="shared" si="19"/>
        <v>50107.5</v>
      </c>
      <c r="W23" s="12">
        <f t="shared" si="20"/>
        <v>48195</v>
      </c>
      <c r="X23" s="12">
        <f t="shared" si="21"/>
        <v>46282.5</v>
      </c>
      <c r="Y23" s="12">
        <f t="shared" si="22"/>
        <v>46282.5</v>
      </c>
      <c r="Z23" s="12">
        <f t="shared" si="23"/>
        <v>44370</v>
      </c>
      <c r="AA23" s="12">
        <f t="shared" si="24"/>
        <v>42457.5</v>
      </c>
      <c r="AB23" s="12">
        <f t="shared" si="25"/>
        <v>40545</v>
      </c>
      <c r="AC23" s="12">
        <f t="shared" si="26"/>
        <v>35190</v>
      </c>
      <c r="AD23" s="12">
        <f t="shared" si="27"/>
        <v>35190</v>
      </c>
      <c r="AE23" s="12">
        <f t="shared" si="28"/>
        <v>35190</v>
      </c>
      <c r="AF23" s="12">
        <f t="shared" si="29"/>
        <v>34233.75</v>
      </c>
      <c r="AG23" s="13">
        <f t="shared" si="30"/>
        <v>33277.5</v>
      </c>
      <c r="AH23" s="13">
        <f t="shared" si="31"/>
        <v>32321.25</v>
      </c>
      <c r="AI23" s="13">
        <f t="shared" si="32"/>
        <v>31365</v>
      </c>
      <c r="AJ23" s="13">
        <f t="shared" si="33"/>
        <v>30217.5</v>
      </c>
      <c r="AK23" s="14">
        <f t="shared" si="34"/>
        <v>29070</v>
      </c>
      <c r="AM23" s="1"/>
      <c r="AN23" s="2"/>
      <c r="AO23" s="2"/>
      <c r="AP23" s="2"/>
      <c r="AQ23" s="2"/>
      <c r="AR23" s="2"/>
    </row>
    <row r="24" spans="1:44" ht="12.75">
      <c r="A24" s="10">
        <v>0.5</v>
      </c>
      <c r="B24" s="11">
        <f>A24*425</f>
        <v>212.5</v>
      </c>
      <c r="C24" s="68">
        <f t="shared" si="13"/>
        <v>91375</v>
      </c>
      <c r="D24" s="12">
        <f t="shared" si="0"/>
        <v>88187.5</v>
      </c>
      <c r="E24" s="12">
        <f t="shared" si="1"/>
        <v>76925</v>
      </c>
      <c r="F24" s="12">
        <f t="shared" si="2"/>
        <v>76925</v>
      </c>
      <c r="G24" s="12">
        <f t="shared" si="3"/>
        <v>76925</v>
      </c>
      <c r="H24" s="12">
        <f t="shared" si="4"/>
        <v>76925</v>
      </c>
      <c r="I24" s="12">
        <f t="shared" si="5"/>
        <v>76925</v>
      </c>
      <c r="J24" s="12">
        <f t="shared" si="14"/>
        <v>76925</v>
      </c>
      <c r="K24" s="12">
        <f t="shared" si="15"/>
        <v>72675</v>
      </c>
      <c r="L24" s="12">
        <f t="shared" si="6"/>
        <v>68425</v>
      </c>
      <c r="M24" s="12">
        <f t="shared" si="7"/>
        <v>68425</v>
      </c>
      <c r="N24" s="12">
        <f t="shared" si="16"/>
        <v>68425</v>
      </c>
      <c r="O24" s="12">
        <f t="shared" si="8"/>
        <v>68425</v>
      </c>
      <c r="P24" s="12">
        <f t="shared" si="9"/>
        <v>66300</v>
      </c>
      <c r="Q24" s="12">
        <f t="shared" si="10"/>
        <v>64175</v>
      </c>
      <c r="R24" s="12">
        <f t="shared" si="11"/>
        <v>64175</v>
      </c>
      <c r="S24" s="12">
        <f t="shared" si="17"/>
        <v>62050</v>
      </c>
      <c r="T24" s="12">
        <f t="shared" si="18"/>
        <v>59925</v>
      </c>
      <c r="U24" s="12">
        <f t="shared" si="35"/>
        <v>57800</v>
      </c>
      <c r="V24" s="12">
        <f t="shared" si="19"/>
        <v>55675</v>
      </c>
      <c r="W24" s="12">
        <f t="shared" si="20"/>
        <v>53550</v>
      </c>
      <c r="X24" s="12">
        <f t="shared" si="21"/>
        <v>51425</v>
      </c>
      <c r="Y24" s="12">
        <f t="shared" si="22"/>
        <v>51425</v>
      </c>
      <c r="Z24" s="12">
        <f t="shared" si="23"/>
        <v>49300</v>
      </c>
      <c r="AA24" s="12">
        <f t="shared" si="24"/>
        <v>47175</v>
      </c>
      <c r="AB24" s="12">
        <f t="shared" si="25"/>
        <v>45050</v>
      </c>
      <c r="AC24" s="12">
        <f t="shared" si="26"/>
        <v>39100</v>
      </c>
      <c r="AD24" s="12">
        <f t="shared" si="27"/>
        <v>39100</v>
      </c>
      <c r="AE24" s="12">
        <f t="shared" si="28"/>
        <v>39100</v>
      </c>
      <c r="AF24" s="12">
        <f t="shared" si="29"/>
        <v>38037.5</v>
      </c>
      <c r="AG24" s="13">
        <f>B24*174</f>
        <v>36975</v>
      </c>
      <c r="AH24" s="13">
        <f>B24*169</f>
        <v>35912.5</v>
      </c>
      <c r="AI24" s="13">
        <f>B24*164</f>
        <v>34850</v>
      </c>
      <c r="AJ24" s="13">
        <f>B24*158</f>
        <v>33575</v>
      </c>
      <c r="AK24" s="14">
        <f>B24*152</f>
        <v>32300</v>
      </c>
      <c r="AM24" s="1"/>
      <c r="AN24" s="2"/>
      <c r="AO24" s="2"/>
      <c r="AP24" s="2"/>
      <c r="AQ24" s="2"/>
      <c r="AR24" s="2"/>
    </row>
    <row r="25" spans="1:44" ht="13.5" thickBot="1">
      <c r="A25" s="15">
        <v>1</v>
      </c>
      <c r="B25" s="16">
        <f>A25*425</f>
        <v>425</v>
      </c>
      <c r="C25" s="63">
        <f t="shared" si="13"/>
        <v>182750</v>
      </c>
      <c r="D25" s="17">
        <f t="shared" si="0"/>
        <v>176375</v>
      </c>
      <c r="E25" s="17">
        <f t="shared" si="1"/>
        <v>153850</v>
      </c>
      <c r="F25" s="17">
        <f t="shared" si="2"/>
        <v>153850</v>
      </c>
      <c r="G25" s="17">
        <f t="shared" si="3"/>
        <v>153850</v>
      </c>
      <c r="H25" s="17">
        <f t="shared" si="4"/>
        <v>153850</v>
      </c>
      <c r="I25" s="17">
        <f t="shared" si="5"/>
        <v>153850</v>
      </c>
      <c r="J25" s="17">
        <f t="shared" si="14"/>
        <v>153850</v>
      </c>
      <c r="K25" s="17">
        <f t="shared" si="15"/>
        <v>145350</v>
      </c>
      <c r="L25" s="17">
        <f t="shared" si="6"/>
        <v>136850</v>
      </c>
      <c r="M25" s="17">
        <f t="shared" si="7"/>
        <v>136850</v>
      </c>
      <c r="N25" s="17">
        <f t="shared" si="16"/>
        <v>136850</v>
      </c>
      <c r="O25" s="17">
        <f t="shared" si="8"/>
        <v>136850</v>
      </c>
      <c r="P25" s="17">
        <f t="shared" si="9"/>
        <v>132600</v>
      </c>
      <c r="Q25" s="17">
        <f t="shared" si="10"/>
        <v>128350</v>
      </c>
      <c r="R25" s="17">
        <f t="shared" si="11"/>
        <v>128350</v>
      </c>
      <c r="S25" s="17">
        <f t="shared" si="17"/>
        <v>124100</v>
      </c>
      <c r="T25" s="17">
        <f t="shared" si="18"/>
        <v>119850</v>
      </c>
      <c r="U25" s="17">
        <f t="shared" si="35"/>
        <v>115600</v>
      </c>
      <c r="V25" s="17">
        <f t="shared" si="19"/>
        <v>111350</v>
      </c>
      <c r="W25" s="17">
        <f t="shared" si="20"/>
        <v>107100</v>
      </c>
      <c r="X25" s="17">
        <f t="shared" si="21"/>
        <v>102850</v>
      </c>
      <c r="Y25" s="17">
        <f t="shared" si="22"/>
        <v>102850</v>
      </c>
      <c r="Z25" s="17">
        <f t="shared" si="23"/>
        <v>98600</v>
      </c>
      <c r="AA25" s="17">
        <f t="shared" si="24"/>
        <v>94350</v>
      </c>
      <c r="AB25" s="17">
        <f t="shared" si="25"/>
        <v>90100</v>
      </c>
      <c r="AC25" s="17">
        <f t="shared" si="26"/>
        <v>78200</v>
      </c>
      <c r="AD25" s="17">
        <f t="shared" si="27"/>
        <v>78200</v>
      </c>
      <c r="AE25" s="17">
        <f t="shared" si="28"/>
        <v>78200</v>
      </c>
      <c r="AF25" s="17">
        <f t="shared" si="29"/>
        <v>76075</v>
      </c>
      <c r="AG25" s="18">
        <f>B25*174</f>
        <v>73950</v>
      </c>
      <c r="AH25" s="18">
        <f>B25*169</f>
        <v>71825</v>
      </c>
      <c r="AI25" s="18">
        <f>B25*164</f>
        <v>69700</v>
      </c>
      <c r="AJ25" s="18">
        <f>B25*158</f>
        <v>67150</v>
      </c>
      <c r="AK25" s="19">
        <f>B25*152</f>
        <v>64600</v>
      </c>
      <c r="AM25" s="1"/>
      <c r="AN25" s="2"/>
      <c r="AO25" s="2"/>
      <c r="AP25" s="2"/>
      <c r="AQ25" s="2"/>
      <c r="AR25" s="2"/>
    </row>
    <row r="26" ht="13.5" thickTop="1"/>
    <row r="28" ht="12.75">
      <c r="A28" s="4" t="s">
        <v>16</v>
      </c>
    </row>
  </sheetData>
  <sheetProtection formatCells="0" formatColumns="0" formatRows="0" insertColumns="0" insertRows="0" insertHyperlinks="0" deleteColumns="0" deleteRows="0"/>
  <printOptions/>
  <pageMargins left="0.75" right="0.75" top="1" bottom="1" header="0.5" footer="0.5"/>
  <pageSetup horizontalDpi="600" verticalDpi="600" orientation="landscape" r:id="rId1"/>
  <headerFooter alignWithMargins="0">
    <oddHeader>&amp;C&amp;A
Monetary Conversion Table of Disability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AK28"/>
  <sheetViews>
    <sheetView showGridLines="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5.00390625" style="0" customWidth="1"/>
    <col min="2" max="2" width="10.421875" style="0" customWidth="1"/>
    <col min="3" max="21" width="11.140625" style="0" bestFit="1" customWidth="1"/>
    <col min="22" max="28" width="11.140625" style="0" customWidth="1"/>
    <col min="29" max="32" width="10.140625" style="0" customWidth="1"/>
    <col min="33" max="37" width="11.421875" style="0" customWidth="1"/>
  </cols>
  <sheetData>
    <row r="3" ht="13.5" thickBot="1"/>
    <row r="4" spans="1:37" ht="13.5" thickTop="1">
      <c r="A4" s="20" t="s">
        <v>7</v>
      </c>
      <c r="B4" s="21"/>
      <c r="C4" s="21" t="s">
        <v>1</v>
      </c>
      <c r="D4" s="21" t="s">
        <v>1</v>
      </c>
      <c r="E4" s="21" t="s">
        <v>1</v>
      </c>
      <c r="F4" s="21" t="s">
        <v>1</v>
      </c>
      <c r="G4" s="21" t="s">
        <v>1</v>
      </c>
      <c r="H4" s="21" t="s">
        <v>1</v>
      </c>
      <c r="I4" s="21" t="s">
        <v>1</v>
      </c>
      <c r="J4" s="21" t="s">
        <v>1</v>
      </c>
      <c r="K4" s="21" t="s">
        <v>1</v>
      </c>
      <c r="L4" s="21" t="s">
        <v>1</v>
      </c>
      <c r="M4" s="21" t="s">
        <v>1</v>
      </c>
      <c r="N4" s="21" t="s">
        <v>1</v>
      </c>
      <c r="O4" s="21" t="s">
        <v>1</v>
      </c>
      <c r="P4" s="21" t="s">
        <v>1</v>
      </c>
      <c r="Q4" s="21" t="s">
        <v>1</v>
      </c>
      <c r="R4" s="21" t="s">
        <v>1</v>
      </c>
      <c r="S4" s="21" t="s">
        <v>1</v>
      </c>
      <c r="T4" s="21" t="s">
        <v>1</v>
      </c>
      <c r="U4" s="21" t="s">
        <v>1</v>
      </c>
      <c r="V4" s="21" t="s">
        <v>1</v>
      </c>
      <c r="W4" s="21" t="s">
        <v>1</v>
      </c>
      <c r="X4" s="21" t="s">
        <v>1</v>
      </c>
      <c r="Y4" s="21" t="s">
        <v>1</v>
      </c>
      <c r="Z4" s="21" t="s">
        <v>1</v>
      </c>
      <c r="AA4" s="21" t="s">
        <v>1</v>
      </c>
      <c r="AB4" s="21" t="s">
        <v>1</v>
      </c>
      <c r="AC4" s="21" t="s">
        <v>1</v>
      </c>
      <c r="AD4" s="21" t="s">
        <v>1</v>
      </c>
      <c r="AE4" s="21" t="s">
        <v>1</v>
      </c>
      <c r="AF4" s="21" t="s">
        <v>1</v>
      </c>
      <c r="AG4" s="21" t="s">
        <v>1</v>
      </c>
      <c r="AH4" s="21" t="s">
        <v>1</v>
      </c>
      <c r="AI4" s="21" t="s">
        <v>1</v>
      </c>
      <c r="AJ4" s="21" t="s">
        <v>1</v>
      </c>
      <c r="AK4" s="22" t="s">
        <v>1</v>
      </c>
    </row>
    <row r="5" spans="1:37" ht="12.75">
      <c r="A5" s="23" t="s">
        <v>2</v>
      </c>
      <c r="B5" s="24" t="s">
        <v>3</v>
      </c>
      <c r="C5" s="25">
        <v>44927</v>
      </c>
      <c r="D5" s="25">
        <v>44661</v>
      </c>
      <c r="E5" s="25">
        <v>44562</v>
      </c>
      <c r="F5" s="25">
        <v>44197</v>
      </c>
      <c r="G5" s="25">
        <v>43831</v>
      </c>
      <c r="H5" s="25">
        <v>43466</v>
      </c>
      <c r="I5" s="25">
        <v>43101</v>
      </c>
      <c r="J5" s="25">
        <v>42736</v>
      </c>
      <c r="K5" s="25">
        <v>42431</v>
      </c>
      <c r="L5" s="25">
        <v>42370</v>
      </c>
      <c r="M5" s="25">
        <v>42005</v>
      </c>
      <c r="N5" s="25">
        <v>41640</v>
      </c>
      <c r="O5" s="25">
        <v>41275</v>
      </c>
      <c r="P5" s="25">
        <v>41016</v>
      </c>
      <c r="Q5" s="25">
        <v>40909</v>
      </c>
      <c r="R5" s="25">
        <v>40544</v>
      </c>
      <c r="S5" s="25">
        <v>40299</v>
      </c>
      <c r="T5" s="25">
        <v>39814</v>
      </c>
      <c r="U5" s="25">
        <v>39539</v>
      </c>
      <c r="V5" s="25">
        <v>39083</v>
      </c>
      <c r="W5" s="25">
        <v>38808</v>
      </c>
      <c r="X5" s="25">
        <v>38718</v>
      </c>
      <c r="Y5" s="25">
        <v>38353</v>
      </c>
      <c r="Z5" s="25">
        <v>37987</v>
      </c>
      <c r="AA5" s="25">
        <v>37622</v>
      </c>
      <c r="AB5" s="25">
        <v>37257</v>
      </c>
      <c r="AC5" s="25">
        <v>36892</v>
      </c>
      <c r="AD5" s="25">
        <v>36526</v>
      </c>
      <c r="AE5" s="25">
        <v>36161</v>
      </c>
      <c r="AF5" s="25">
        <v>35796</v>
      </c>
      <c r="AG5" s="25">
        <v>35431</v>
      </c>
      <c r="AH5" s="25">
        <v>35065</v>
      </c>
      <c r="AI5" s="25">
        <v>34700</v>
      </c>
      <c r="AJ5" s="25">
        <v>34335</v>
      </c>
      <c r="AK5" s="26">
        <v>33970</v>
      </c>
    </row>
    <row r="6" spans="1:37" ht="13.5" thickBot="1">
      <c r="A6" s="27" t="s">
        <v>4</v>
      </c>
      <c r="B6" s="28" t="s">
        <v>5</v>
      </c>
      <c r="C6" s="28">
        <v>430</v>
      </c>
      <c r="D6" s="28">
        <v>415</v>
      </c>
      <c r="E6" s="28">
        <v>362</v>
      </c>
      <c r="F6" s="28">
        <v>362</v>
      </c>
      <c r="G6" s="28">
        <v>362</v>
      </c>
      <c r="H6" s="28">
        <v>362</v>
      </c>
      <c r="I6" s="28">
        <v>362</v>
      </c>
      <c r="J6" s="28">
        <v>362</v>
      </c>
      <c r="K6" s="28">
        <v>342</v>
      </c>
      <c r="L6" s="28">
        <v>322</v>
      </c>
      <c r="M6" s="28">
        <v>322</v>
      </c>
      <c r="N6" s="28">
        <v>322</v>
      </c>
      <c r="O6" s="28">
        <v>322</v>
      </c>
      <c r="P6" s="28">
        <v>312</v>
      </c>
      <c r="Q6" s="28">
        <v>302</v>
      </c>
      <c r="R6" s="28">
        <v>302</v>
      </c>
      <c r="S6" s="28">
        <v>292</v>
      </c>
      <c r="T6" s="28">
        <v>282</v>
      </c>
      <c r="U6" s="28">
        <v>272</v>
      </c>
      <c r="V6" s="28">
        <v>262</v>
      </c>
      <c r="W6" s="28">
        <v>252</v>
      </c>
      <c r="X6" s="28">
        <v>242</v>
      </c>
      <c r="Y6" s="28">
        <v>242</v>
      </c>
      <c r="Z6" s="28">
        <v>232</v>
      </c>
      <c r="AA6" s="28">
        <v>222</v>
      </c>
      <c r="AB6" s="28">
        <v>212</v>
      </c>
      <c r="AC6" s="28">
        <v>184</v>
      </c>
      <c r="AD6" s="28">
        <v>184</v>
      </c>
      <c r="AE6" s="28">
        <v>184</v>
      </c>
      <c r="AF6" s="28">
        <v>179</v>
      </c>
      <c r="AG6" s="28">
        <v>174</v>
      </c>
      <c r="AH6" s="28">
        <v>169</v>
      </c>
      <c r="AI6" s="28">
        <v>164</v>
      </c>
      <c r="AJ6" s="28">
        <v>158</v>
      </c>
      <c r="AK6" s="29">
        <v>152</v>
      </c>
    </row>
    <row r="7" spans="1:37" ht="13.5" thickTop="1">
      <c r="A7" s="5">
        <v>0.005</v>
      </c>
      <c r="B7" s="58">
        <f>A7*500</f>
        <v>2.5</v>
      </c>
      <c r="C7" s="67">
        <f>B7*430</f>
        <v>1075</v>
      </c>
      <c r="D7" s="67">
        <f aca="true" t="shared" si="0" ref="D7:D25">B7*415</f>
        <v>1037.5</v>
      </c>
      <c r="E7" s="67">
        <f aca="true" t="shared" si="1" ref="E7:E25">B7*362</f>
        <v>905</v>
      </c>
      <c r="F7" s="67">
        <f aca="true" t="shared" si="2" ref="F7:F25">B7*362</f>
        <v>905</v>
      </c>
      <c r="G7" s="67">
        <f aca="true" t="shared" si="3" ref="G7:G25">B7*362</f>
        <v>905</v>
      </c>
      <c r="H7" s="67">
        <f aca="true" t="shared" si="4" ref="H7:H25">B7*362</f>
        <v>905</v>
      </c>
      <c r="I7" s="67">
        <f aca="true" t="shared" si="5" ref="I7:I25">B7*362</f>
        <v>905</v>
      </c>
      <c r="J7" s="67">
        <f>B7*362</f>
        <v>905</v>
      </c>
      <c r="K7" s="67">
        <f>B7*342</f>
        <v>855</v>
      </c>
      <c r="L7" s="67">
        <f aca="true" t="shared" si="6" ref="L7:L25">B7*322</f>
        <v>805</v>
      </c>
      <c r="M7" s="67">
        <f aca="true" t="shared" si="7" ref="M7:M25">B7*322</f>
        <v>805</v>
      </c>
      <c r="N7" s="67">
        <f>B7*322</f>
        <v>805</v>
      </c>
      <c r="O7" s="7">
        <f aca="true" t="shared" si="8" ref="O7:O25">B7*322</f>
        <v>805</v>
      </c>
      <c r="P7" s="7">
        <f aca="true" t="shared" si="9" ref="P7:P25">B7*312</f>
        <v>780</v>
      </c>
      <c r="Q7" s="7">
        <f aca="true" t="shared" si="10" ref="Q7:Q25">B7*302</f>
        <v>755</v>
      </c>
      <c r="R7" s="7">
        <f aca="true" t="shared" si="11" ref="R7:R25">B7*302</f>
        <v>755</v>
      </c>
      <c r="S7" s="7">
        <f aca="true" t="shared" si="12" ref="S7:S25">B7*292</f>
        <v>730</v>
      </c>
      <c r="T7" s="7">
        <f aca="true" t="shared" si="13" ref="T7:T25">B7*282</f>
        <v>705</v>
      </c>
      <c r="U7" s="7">
        <f aca="true" t="shared" si="14" ref="U7:U25">B7*272</f>
        <v>680</v>
      </c>
      <c r="V7" s="7">
        <f aca="true" t="shared" si="15" ref="V7:V25">B7*262</f>
        <v>655</v>
      </c>
      <c r="W7" s="7">
        <f aca="true" t="shared" si="16" ref="W7:W25">B7*252</f>
        <v>630</v>
      </c>
      <c r="X7" s="7">
        <f aca="true" t="shared" si="17" ref="X7:X25">B7*242</f>
        <v>605</v>
      </c>
      <c r="Y7" s="7">
        <f aca="true" t="shared" si="18" ref="Y7:Y25">B7*242</f>
        <v>605</v>
      </c>
      <c r="Z7" s="7">
        <f aca="true" t="shared" si="19" ref="Z7:Z25">B7*232</f>
        <v>580</v>
      </c>
      <c r="AA7" s="7">
        <f aca="true" t="shared" si="20" ref="AA7:AA25">B7*222</f>
        <v>555</v>
      </c>
      <c r="AB7" s="7">
        <f aca="true" t="shared" si="21" ref="AB7:AB25">B7*212</f>
        <v>530</v>
      </c>
      <c r="AC7" s="7">
        <f aca="true" t="shared" si="22" ref="AC7:AC25">B7*184</f>
        <v>460</v>
      </c>
      <c r="AD7" s="7">
        <f aca="true" t="shared" si="23" ref="AD7:AD25">B7*184</f>
        <v>460</v>
      </c>
      <c r="AE7" s="7">
        <f aca="true" t="shared" si="24" ref="AE7:AE25">B7*184</f>
        <v>460</v>
      </c>
      <c r="AF7" s="7">
        <f aca="true" t="shared" si="25" ref="AF7:AF25">B7*179</f>
        <v>447.5</v>
      </c>
      <c r="AG7" s="8">
        <f aca="true" t="shared" si="26" ref="AG7:AG25">B7*174</f>
        <v>435</v>
      </c>
      <c r="AH7" s="8">
        <f aca="true" t="shared" si="27" ref="AH7:AH25">B7*169</f>
        <v>422.5</v>
      </c>
      <c r="AI7" s="8">
        <f aca="true" t="shared" si="28" ref="AI7:AI25">B7*164</f>
        <v>410</v>
      </c>
      <c r="AJ7" s="8">
        <f aca="true" t="shared" si="29" ref="AJ7:AJ25">B7*158</f>
        <v>395</v>
      </c>
      <c r="AK7" s="9">
        <f aca="true" t="shared" si="30" ref="AK7:AK25">B7*152</f>
        <v>380</v>
      </c>
    </row>
    <row r="8" spans="1:37" ht="12.75">
      <c r="A8" s="10">
        <v>0.01</v>
      </c>
      <c r="B8" s="59">
        <f aca="true" t="shared" si="31" ref="B8:B23">A8*500</f>
        <v>5</v>
      </c>
      <c r="C8" s="12">
        <f>B8*430</f>
        <v>2150</v>
      </c>
      <c r="D8" s="12">
        <f t="shared" si="0"/>
        <v>2075</v>
      </c>
      <c r="E8" s="12">
        <f t="shared" si="1"/>
        <v>1810</v>
      </c>
      <c r="F8" s="12">
        <f t="shared" si="2"/>
        <v>1810</v>
      </c>
      <c r="G8" s="12">
        <f t="shared" si="3"/>
        <v>1810</v>
      </c>
      <c r="H8" s="12">
        <f t="shared" si="4"/>
        <v>1810</v>
      </c>
      <c r="I8" s="12">
        <f t="shared" si="5"/>
        <v>1810</v>
      </c>
      <c r="J8" s="12">
        <f aca="true" t="shared" si="32" ref="J8:J25">B8*362</f>
        <v>1810</v>
      </c>
      <c r="K8" s="12">
        <f aca="true" t="shared" si="33" ref="K8:K25">B8*342</f>
        <v>1710</v>
      </c>
      <c r="L8" s="64">
        <f t="shared" si="6"/>
        <v>1610</v>
      </c>
      <c r="M8" s="64">
        <f t="shared" si="7"/>
        <v>1610</v>
      </c>
      <c r="N8" s="64">
        <f aca="true" t="shared" si="34" ref="N8:N25">B8*322</f>
        <v>1610</v>
      </c>
      <c r="O8" s="12">
        <f t="shared" si="8"/>
        <v>1610</v>
      </c>
      <c r="P8" s="12">
        <f t="shared" si="9"/>
        <v>1560</v>
      </c>
      <c r="Q8" s="12">
        <f t="shared" si="10"/>
        <v>1510</v>
      </c>
      <c r="R8" s="12">
        <f t="shared" si="11"/>
        <v>1510</v>
      </c>
      <c r="S8" s="12">
        <f t="shared" si="12"/>
        <v>1460</v>
      </c>
      <c r="T8" s="12">
        <f t="shared" si="13"/>
        <v>1410</v>
      </c>
      <c r="U8" s="12">
        <f t="shared" si="14"/>
        <v>1360</v>
      </c>
      <c r="V8" s="12">
        <f t="shared" si="15"/>
        <v>1310</v>
      </c>
      <c r="W8" s="12">
        <f t="shared" si="16"/>
        <v>1260</v>
      </c>
      <c r="X8" s="12">
        <f t="shared" si="17"/>
        <v>1210</v>
      </c>
      <c r="Y8" s="12">
        <f t="shared" si="18"/>
        <v>1210</v>
      </c>
      <c r="Z8" s="12">
        <f t="shared" si="19"/>
        <v>1160</v>
      </c>
      <c r="AA8" s="12">
        <f t="shared" si="20"/>
        <v>1110</v>
      </c>
      <c r="AB8" s="12">
        <f t="shared" si="21"/>
        <v>1060</v>
      </c>
      <c r="AC8" s="12">
        <f t="shared" si="22"/>
        <v>920</v>
      </c>
      <c r="AD8" s="12">
        <f t="shared" si="23"/>
        <v>920</v>
      </c>
      <c r="AE8" s="12">
        <f t="shared" si="24"/>
        <v>920</v>
      </c>
      <c r="AF8" s="12">
        <f t="shared" si="25"/>
        <v>895</v>
      </c>
      <c r="AG8" s="13">
        <f t="shared" si="26"/>
        <v>870</v>
      </c>
      <c r="AH8" s="13">
        <f t="shared" si="27"/>
        <v>845</v>
      </c>
      <c r="AI8" s="13">
        <f t="shared" si="28"/>
        <v>820</v>
      </c>
      <c r="AJ8" s="13">
        <f t="shared" si="29"/>
        <v>790</v>
      </c>
      <c r="AK8" s="14">
        <f t="shared" si="30"/>
        <v>760</v>
      </c>
    </row>
    <row r="9" spans="1:37" ht="12.75">
      <c r="A9" s="10">
        <v>0.02</v>
      </c>
      <c r="B9" s="59">
        <f t="shared" si="31"/>
        <v>10</v>
      </c>
      <c r="C9" s="12">
        <f aca="true" t="shared" si="35" ref="C9:C25">B9*430</f>
        <v>4300</v>
      </c>
      <c r="D9" s="12">
        <f t="shared" si="0"/>
        <v>4150</v>
      </c>
      <c r="E9" s="12">
        <f t="shared" si="1"/>
        <v>3620</v>
      </c>
      <c r="F9" s="12">
        <f t="shared" si="2"/>
        <v>3620</v>
      </c>
      <c r="G9" s="12">
        <f t="shared" si="3"/>
        <v>3620</v>
      </c>
      <c r="H9" s="12">
        <f t="shared" si="4"/>
        <v>3620</v>
      </c>
      <c r="I9" s="12">
        <f t="shared" si="5"/>
        <v>3620</v>
      </c>
      <c r="J9" s="12">
        <f t="shared" si="32"/>
        <v>3620</v>
      </c>
      <c r="K9" s="12">
        <f t="shared" si="33"/>
        <v>3420</v>
      </c>
      <c r="L9" s="12">
        <f t="shared" si="6"/>
        <v>3220</v>
      </c>
      <c r="M9" s="12">
        <f t="shared" si="7"/>
        <v>3220</v>
      </c>
      <c r="N9" s="12">
        <f t="shared" si="34"/>
        <v>3220</v>
      </c>
      <c r="O9" s="12">
        <f t="shared" si="8"/>
        <v>3220</v>
      </c>
      <c r="P9" s="12">
        <f t="shared" si="9"/>
        <v>3120</v>
      </c>
      <c r="Q9" s="12">
        <f t="shared" si="10"/>
        <v>3020</v>
      </c>
      <c r="R9" s="12">
        <f t="shared" si="11"/>
        <v>3020</v>
      </c>
      <c r="S9" s="12">
        <f t="shared" si="12"/>
        <v>2920</v>
      </c>
      <c r="T9" s="12">
        <f t="shared" si="13"/>
        <v>2820</v>
      </c>
      <c r="U9" s="12">
        <f t="shared" si="14"/>
        <v>2720</v>
      </c>
      <c r="V9" s="12">
        <f t="shared" si="15"/>
        <v>2620</v>
      </c>
      <c r="W9" s="12">
        <f t="shared" si="16"/>
        <v>2520</v>
      </c>
      <c r="X9" s="12">
        <f t="shared" si="17"/>
        <v>2420</v>
      </c>
      <c r="Y9" s="12">
        <f t="shared" si="18"/>
        <v>2420</v>
      </c>
      <c r="Z9" s="12">
        <f t="shared" si="19"/>
        <v>2320</v>
      </c>
      <c r="AA9" s="12">
        <f t="shared" si="20"/>
        <v>2220</v>
      </c>
      <c r="AB9" s="12">
        <f t="shared" si="21"/>
        <v>2120</v>
      </c>
      <c r="AC9" s="12">
        <f t="shared" si="22"/>
        <v>1840</v>
      </c>
      <c r="AD9" s="12">
        <f t="shared" si="23"/>
        <v>1840</v>
      </c>
      <c r="AE9" s="12">
        <f t="shared" si="24"/>
        <v>1840</v>
      </c>
      <c r="AF9" s="12">
        <f t="shared" si="25"/>
        <v>1790</v>
      </c>
      <c r="AG9" s="13">
        <f t="shared" si="26"/>
        <v>1740</v>
      </c>
      <c r="AH9" s="13">
        <f t="shared" si="27"/>
        <v>1690</v>
      </c>
      <c r="AI9" s="13">
        <f t="shared" si="28"/>
        <v>1640</v>
      </c>
      <c r="AJ9" s="13">
        <f t="shared" si="29"/>
        <v>1580</v>
      </c>
      <c r="AK9" s="14">
        <f t="shared" si="30"/>
        <v>1520</v>
      </c>
    </row>
    <row r="10" spans="1:37" ht="12.75">
      <c r="A10" s="10">
        <v>0.025</v>
      </c>
      <c r="B10" s="59">
        <f t="shared" si="31"/>
        <v>12.5</v>
      </c>
      <c r="C10" s="12">
        <f t="shared" si="35"/>
        <v>5375</v>
      </c>
      <c r="D10" s="12">
        <f t="shared" si="0"/>
        <v>5187.5</v>
      </c>
      <c r="E10" s="12">
        <f t="shared" si="1"/>
        <v>4525</v>
      </c>
      <c r="F10" s="12">
        <f t="shared" si="2"/>
        <v>4525</v>
      </c>
      <c r="G10" s="12">
        <f t="shared" si="3"/>
        <v>4525</v>
      </c>
      <c r="H10" s="12">
        <f t="shared" si="4"/>
        <v>4525</v>
      </c>
      <c r="I10" s="12">
        <f t="shared" si="5"/>
        <v>4525</v>
      </c>
      <c r="J10" s="12">
        <f t="shared" si="32"/>
        <v>4525</v>
      </c>
      <c r="K10" s="12">
        <f t="shared" si="33"/>
        <v>4275</v>
      </c>
      <c r="L10" s="12">
        <f t="shared" si="6"/>
        <v>4025</v>
      </c>
      <c r="M10" s="12">
        <f t="shared" si="7"/>
        <v>4025</v>
      </c>
      <c r="N10" s="12">
        <f t="shared" si="34"/>
        <v>4025</v>
      </c>
      <c r="O10" s="12">
        <f t="shared" si="8"/>
        <v>4025</v>
      </c>
      <c r="P10" s="12">
        <f t="shared" si="9"/>
        <v>3900</v>
      </c>
      <c r="Q10" s="12">
        <f t="shared" si="10"/>
        <v>3775</v>
      </c>
      <c r="R10" s="12">
        <f t="shared" si="11"/>
        <v>3775</v>
      </c>
      <c r="S10" s="12">
        <f t="shared" si="12"/>
        <v>3650</v>
      </c>
      <c r="T10" s="12">
        <f t="shared" si="13"/>
        <v>3525</v>
      </c>
      <c r="U10" s="12">
        <f t="shared" si="14"/>
        <v>3400</v>
      </c>
      <c r="V10" s="12">
        <f t="shared" si="15"/>
        <v>3275</v>
      </c>
      <c r="W10" s="12">
        <f t="shared" si="16"/>
        <v>3150</v>
      </c>
      <c r="X10" s="12">
        <f t="shared" si="17"/>
        <v>3025</v>
      </c>
      <c r="Y10" s="12">
        <f t="shared" si="18"/>
        <v>3025</v>
      </c>
      <c r="Z10" s="12">
        <f t="shared" si="19"/>
        <v>2900</v>
      </c>
      <c r="AA10" s="12">
        <f t="shared" si="20"/>
        <v>2775</v>
      </c>
      <c r="AB10" s="12">
        <f t="shared" si="21"/>
        <v>2650</v>
      </c>
      <c r="AC10" s="12">
        <f t="shared" si="22"/>
        <v>2300</v>
      </c>
      <c r="AD10" s="12">
        <f t="shared" si="23"/>
        <v>2300</v>
      </c>
      <c r="AE10" s="12">
        <f t="shared" si="24"/>
        <v>2300</v>
      </c>
      <c r="AF10" s="12">
        <f t="shared" si="25"/>
        <v>2237.5</v>
      </c>
      <c r="AG10" s="13">
        <f t="shared" si="26"/>
        <v>2175</v>
      </c>
      <c r="AH10" s="13">
        <f t="shared" si="27"/>
        <v>2112.5</v>
      </c>
      <c r="AI10" s="13">
        <f t="shared" si="28"/>
        <v>2050</v>
      </c>
      <c r="AJ10" s="13">
        <f t="shared" si="29"/>
        <v>1975</v>
      </c>
      <c r="AK10" s="14">
        <f t="shared" si="30"/>
        <v>1900</v>
      </c>
    </row>
    <row r="11" spans="1:37" ht="12.75">
      <c r="A11" s="10">
        <v>0.03</v>
      </c>
      <c r="B11" s="59">
        <f t="shared" si="31"/>
        <v>15</v>
      </c>
      <c r="C11" s="12">
        <f t="shared" si="35"/>
        <v>6450</v>
      </c>
      <c r="D11" s="12">
        <f t="shared" si="0"/>
        <v>6225</v>
      </c>
      <c r="E11" s="12">
        <f t="shared" si="1"/>
        <v>5430</v>
      </c>
      <c r="F11" s="12">
        <f t="shared" si="2"/>
        <v>5430</v>
      </c>
      <c r="G11" s="12">
        <f t="shared" si="3"/>
        <v>5430</v>
      </c>
      <c r="H11" s="12">
        <f t="shared" si="4"/>
        <v>5430</v>
      </c>
      <c r="I11" s="12">
        <f t="shared" si="5"/>
        <v>5430</v>
      </c>
      <c r="J11" s="12">
        <f t="shared" si="32"/>
        <v>5430</v>
      </c>
      <c r="K11" s="12">
        <f t="shared" si="33"/>
        <v>5130</v>
      </c>
      <c r="L11" s="12">
        <f t="shared" si="6"/>
        <v>4830</v>
      </c>
      <c r="M11" s="12">
        <f t="shared" si="7"/>
        <v>4830</v>
      </c>
      <c r="N11" s="12">
        <f t="shared" si="34"/>
        <v>4830</v>
      </c>
      <c r="O11" s="12">
        <f t="shared" si="8"/>
        <v>4830</v>
      </c>
      <c r="P11" s="12">
        <f t="shared" si="9"/>
        <v>4680</v>
      </c>
      <c r="Q11" s="12">
        <f t="shared" si="10"/>
        <v>4530</v>
      </c>
      <c r="R11" s="12">
        <f t="shared" si="11"/>
        <v>4530</v>
      </c>
      <c r="S11" s="12">
        <f t="shared" si="12"/>
        <v>4380</v>
      </c>
      <c r="T11" s="12">
        <f t="shared" si="13"/>
        <v>4230</v>
      </c>
      <c r="U11" s="12">
        <f t="shared" si="14"/>
        <v>4080</v>
      </c>
      <c r="V11" s="12">
        <f t="shared" si="15"/>
        <v>3930</v>
      </c>
      <c r="W11" s="12">
        <f t="shared" si="16"/>
        <v>3780</v>
      </c>
      <c r="X11" s="12">
        <f t="shared" si="17"/>
        <v>3630</v>
      </c>
      <c r="Y11" s="12">
        <f t="shared" si="18"/>
        <v>3630</v>
      </c>
      <c r="Z11" s="12">
        <f t="shared" si="19"/>
        <v>3480</v>
      </c>
      <c r="AA11" s="12">
        <f t="shared" si="20"/>
        <v>3330</v>
      </c>
      <c r="AB11" s="12">
        <f t="shared" si="21"/>
        <v>3180</v>
      </c>
      <c r="AC11" s="12">
        <f t="shared" si="22"/>
        <v>2760</v>
      </c>
      <c r="AD11" s="12">
        <f t="shared" si="23"/>
        <v>2760</v>
      </c>
      <c r="AE11" s="12">
        <f t="shared" si="24"/>
        <v>2760</v>
      </c>
      <c r="AF11" s="12">
        <f t="shared" si="25"/>
        <v>2685</v>
      </c>
      <c r="AG11" s="13">
        <f t="shared" si="26"/>
        <v>2610</v>
      </c>
      <c r="AH11" s="13">
        <f t="shared" si="27"/>
        <v>2535</v>
      </c>
      <c r="AI11" s="13">
        <f t="shared" si="28"/>
        <v>2460</v>
      </c>
      <c r="AJ11" s="13">
        <f t="shared" si="29"/>
        <v>2370</v>
      </c>
      <c r="AK11" s="14">
        <f t="shared" si="30"/>
        <v>2280</v>
      </c>
    </row>
    <row r="12" spans="1:37" ht="12.75">
      <c r="A12" s="10">
        <v>0.04</v>
      </c>
      <c r="B12" s="59">
        <f t="shared" si="31"/>
        <v>20</v>
      </c>
      <c r="C12" s="12">
        <f t="shared" si="35"/>
        <v>8600</v>
      </c>
      <c r="D12" s="12">
        <f t="shared" si="0"/>
        <v>8300</v>
      </c>
      <c r="E12" s="12">
        <f t="shared" si="1"/>
        <v>7240</v>
      </c>
      <c r="F12" s="12">
        <f t="shared" si="2"/>
        <v>7240</v>
      </c>
      <c r="G12" s="12">
        <f t="shared" si="3"/>
        <v>7240</v>
      </c>
      <c r="H12" s="12">
        <f t="shared" si="4"/>
        <v>7240</v>
      </c>
      <c r="I12" s="12">
        <f t="shared" si="5"/>
        <v>7240</v>
      </c>
      <c r="J12" s="12">
        <f t="shared" si="32"/>
        <v>7240</v>
      </c>
      <c r="K12" s="12">
        <f t="shared" si="33"/>
        <v>6840</v>
      </c>
      <c r="L12" s="12">
        <f t="shared" si="6"/>
        <v>6440</v>
      </c>
      <c r="M12" s="12">
        <f t="shared" si="7"/>
        <v>6440</v>
      </c>
      <c r="N12" s="12">
        <f t="shared" si="34"/>
        <v>6440</v>
      </c>
      <c r="O12" s="12">
        <f t="shared" si="8"/>
        <v>6440</v>
      </c>
      <c r="P12" s="12">
        <f t="shared" si="9"/>
        <v>6240</v>
      </c>
      <c r="Q12" s="12">
        <f t="shared" si="10"/>
        <v>6040</v>
      </c>
      <c r="R12" s="12">
        <f t="shared" si="11"/>
        <v>6040</v>
      </c>
      <c r="S12" s="12">
        <f t="shared" si="12"/>
        <v>5840</v>
      </c>
      <c r="T12" s="12">
        <f t="shared" si="13"/>
        <v>5640</v>
      </c>
      <c r="U12" s="12">
        <f t="shared" si="14"/>
        <v>5440</v>
      </c>
      <c r="V12" s="12">
        <f t="shared" si="15"/>
        <v>5240</v>
      </c>
      <c r="W12" s="12">
        <f t="shared" si="16"/>
        <v>5040</v>
      </c>
      <c r="X12" s="12">
        <f t="shared" si="17"/>
        <v>4840</v>
      </c>
      <c r="Y12" s="12">
        <f t="shared" si="18"/>
        <v>4840</v>
      </c>
      <c r="Z12" s="12">
        <f t="shared" si="19"/>
        <v>4640</v>
      </c>
      <c r="AA12" s="12">
        <f t="shared" si="20"/>
        <v>4440</v>
      </c>
      <c r="AB12" s="12">
        <f t="shared" si="21"/>
        <v>4240</v>
      </c>
      <c r="AC12" s="12">
        <f t="shared" si="22"/>
        <v>3680</v>
      </c>
      <c r="AD12" s="12">
        <f t="shared" si="23"/>
        <v>3680</v>
      </c>
      <c r="AE12" s="12">
        <f t="shared" si="24"/>
        <v>3680</v>
      </c>
      <c r="AF12" s="12">
        <f t="shared" si="25"/>
        <v>3580</v>
      </c>
      <c r="AG12" s="13">
        <f t="shared" si="26"/>
        <v>3480</v>
      </c>
      <c r="AH12" s="13">
        <f t="shared" si="27"/>
        <v>3380</v>
      </c>
      <c r="AI12" s="13">
        <f t="shared" si="28"/>
        <v>3280</v>
      </c>
      <c r="AJ12" s="13">
        <f t="shared" si="29"/>
        <v>3160</v>
      </c>
      <c r="AK12" s="14">
        <f t="shared" si="30"/>
        <v>3040</v>
      </c>
    </row>
    <row r="13" spans="1:37" ht="12.75">
      <c r="A13" s="10">
        <v>0.05</v>
      </c>
      <c r="B13" s="59">
        <f t="shared" si="31"/>
        <v>25</v>
      </c>
      <c r="C13" s="12">
        <f t="shared" si="35"/>
        <v>10750</v>
      </c>
      <c r="D13" s="12">
        <f t="shared" si="0"/>
        <v>10375</v>
      </c>
      <c r="E13" s="12">
        <f t="shared" si="1"/>
        <v>9050</v>
      </c>
      <c r="F13" s="12">
        <f t="shared" si="2"/>
        <v>9050</v>
      </c>
      <c r="G13" s="12">
        <f t="shared" si="3"/>
        <v>9050</v>
      </c>
      <c r="H13" s="12">
        <f t="shared" si="4"/>
        <v>9050</v>
      </c>
      <c r="I13" s="12">
        <f t="shared" si="5"/>
        <v>9050</v>
      </c>
      <c r="J13" s="12">
        <f t="shared" si="32"/>
        <v>9050</v>
      </c>
      <c r="K13" s="12">
        <f t="shared" si="33"/>
        <v>8550</v>
      </c>
      <c r="L13" s="12">
        <f t="shared" si="6"/>
        <v>8050</v>
      </c>
      <c r="M13" s="12">
        <f t="shared" si="7"/>
        <v>8050</v>
      </c>
      <c r="N13" s="12">
        <f t="shared" si="34"/>
        <v>8050</v>
      </c>
      <c r="O13" s="12">
        <f t="shared" si="8"/>
        <v>8050</v>
      </c>
      <c r="P13" s="12">
        <f t="shared" si="9"/>
        <v>7800</v>
      </c>
      <c r="Q13" s="12">
        <f t="shared" si="10"/>
        <v>7550</v>
      </c>
      <c r="R13" s="12">
        <f t="shared" si="11"/>
        <v>7550</v>
      </c>
      <c r="S13" s="12">
        <f t="shared" si="12"/>
        <v>7300</v>
      </c>
      <c r="T13" s="12">
        <f t="shared" si="13"/>
        <v>7050</v>
      </c>
      <c r="U13" s="12">
        <f t="shared" si="14"/>
        <v>6800</v>
      </c>
      <c r="V13" s="12">
        <f t="shared" si="15"/>
        <v>6550</v>
      </c>
      <c r="W13" s="12">
        <f t="shared" si="16"/>
        <v>6300</v>
      </c>
      <c r="X13" s="12">
        <f t="shared" si="17"/>
        <v>6050</v>
      </c>
      <c r="Y13" s="12">
        <f t="shared" si="18"/>
        <v>6050</v>
      </c>
      <c r="Z13" s="12">
        <f t="shared" si="19"/>
        <v>5800</v>
      </c>
      <c r="AA13" s="12">
        <f t="shared" si="20"/>
        <v>5550</v>
      </c>
      <c r="AB13" s="12">
        <f t="shared" si="21"/>
        <v>5300</v>
      </c>
      <c r="AC13" s="12">
        <f t="shared" si="22"/>
        <v>4600</v>
      </c>
      <c r="AD13" s="12">
        <f t="shared" si="23"/>
        <v>4600</v>
      </c>
      <c r="AE13" s="12">
        <f t="shared" si="24"/>
        <v>4600</v>
      </c>
      <c r="AF13" s="12">
        <f t="shared" si="25"/>
        <v>4475</v>
      </c>
      <c r="AG13" s="13">
        <f t="shared" si="26"/>
        <v>4350</v>
      </c>
      <c r="AH13" s="13">
        <f t="shared" si="27"/>
        <v>4225</v>
      </c>
      <c r="AI13" s="13">
        <f t="shared" si="28"/>
        <v>4100</v>
      </c>
      <c r="AJ13" s="13">
        <f t="shared" si="29"/>
        <v>3950</v>
      </c>
      <c r="AK13" s="14">
        <f t="shared" si="30"/>
        <v>3800</v>
      </c>
    </row>
    <row r="14" spans="1:37" ht="12.75">
      <c r="A14" s="10">
        <v>0.075</v>
      </c>
      <c r="B14" s="59">
        <f t="shared" si="31"/>
        <v>37.5</v>
      </c>
      <c r="C14" s="12">
        <f t="shared" si="35"/>
        <v>16125</v>
      </c>
      <c r="D14" s="12">
        <f t="shared" si="0"/>
        <v>15562.5</v>
      </c>
      <c r="E14" s="12">
        <f t="shared" si="1"/>
        <v>13575</v>
      </c>
      <c r="F14" s="12">
        <f t="shared" si="2"/>
        <v>13575</v>
      </c>
      <c r="G14" s="12">
        <f t="shared" si="3"/>
        <v>13575</v>
      </c>
      <c r="H14" s="12">
        <f t="shared" si="4"/>
        <v>13575</v>
      </c>
      <c r="I14" s="12">
        <f t="shared" si="5"/>
        <v>13575</v>
      </c>
      <c r="J14" s="12">
        <f t="shared" si="32"/>
        <v>13575</v>
      </c>
      <c r="K14" s="12">
        <f t="shared" si="33"/>
        <v>12825</v>
      </c>
      <c r="L14" s="12">
        <f t="shared" si="6"/>
        <v>12075</v>
      </c>
      <c r="M14" s="12">
        <f t="shared" si="7"/>
        <v>12075</v>
      </c>
      <c r="N14" s="12">
        <f t="shared" si="34"/>
        <v>12075</v>
      </c>
      <c r="O14" s="12">
        <f t="shared" si="8"/>
        <v>12075</v>
      </c>
      <c r="P14" s="12">
        <f t="shared" si="9"/>
        <v>11700</v>
      </c>
      <c r="Q14" s="12">
        <f t="shared" si="10"/>
        <v>11325</v>
      </c>
      <c r="R14" s="12">
        <f t="shared" si="11"/>
        <v>11325</v>
      </c>
      <c r="S14" s="12">
        <f t="shared" si="12"/>
        <v>10950</v>
      </c>
      <c r="T14" s="12">
        <f t="shared" si="13"/>
        <v>10575</v>
      </c>
      <c r="U14" s="12">
        <f t="shared" si="14"/>
        <v>10200</v>
      </c>
      <c r="V14" s="12">
        <f t="shared" si="15"/>
        <v>9825</v>
      </c>
      <c r="W14" s="12">
        <f t="shared" si="16"/>
        <v>9450</v>
      </c>
      <c r="X14" s="12">
        <f t="shared" si="17"/>
        <v>9075</v>
      </c>
      <c r="Y14" s="12">
        <f t="shared" si="18"/>
        <v>9075</v>
      </c>
      <c r="Z14" s="12">
        <f t="shared" si="19"/>
        <v>8700</v>
      </c>
      <c r="AA14" s="12">
        <f t="shared" si="20"/>
        <v>8325</v>
      </c>
      <c r="AB14" s="12">
        <f t="shared" si="21"/>
        <v>7950</v>
      </c>
      <c r="AC14" s="12">
        <f t="shared" si="22"/>
        <v>6900</v>
      </c>
      <c r="AD14" s="12">
        <f t="shared" si="23"/>
        <v>6900</v>
      </c>
      <c r="AE14" s="12">
        <f t="shared" si="24"/>
        <v>6900</v>
      </c>
      <c r="AF14" s="12">
        <f t="shared" si="25"/>
        <v>6712.5</v>
      </c>
      <c r="AG14" s="13">
        <f t="shared" si="26"/>
        <v>6525</v>
      </c>
      <c r="AH14" s="13">
        <f t="shared" si="27"/>
        <v>6337.5</v>
      </c>
      <c r="AI14" s="13">
        <f t="shared" si="28"/>
        <v>6150</v>
      </c>
      <c r="AJ14" s="13">
        <f t="shared" si="29"/>
        <v>5925</v>
      </c>
      <c r="AK14" s="14">
        <f t="shared" si="30"/>
        <v>5700</v>
      </c>
    </row>
    <row r="15" spans="1:37" ht="12.75">
      <c r="A15" s="10">
        <v>0.1</v>
      </c>
      <c r="B15" s="59">
        <f t="shared" si="31"/>
        <v>50</v>
      </c>
      <c r="C15" s="12">
        <f t="shared" si="35"/>
        <v>21500</v>
      </c>
      <c r="D15" s="12">
        <f t="shared" si="0"/>
        <v>20750</v>
      </c>
      <c r="E15" s="12">
        <f t="shared" si="1"/>
        <v>18100</v>
      </c>
      <c r="F15" s="12">
        <f t="shared" si="2"/>
        <v>18100</v>
      </c>
      <c r="G15" s="12">
        <f t="shared" si="3"/>
        <v>18100</v>
      </c>
      <c r="H15" s="12">
        <f t="shared" si="4"/>
        <v>18100</v>
      </c>
      <c r="I15" s="12">
        <f t="shared" si="5"/>
        <v>18100</v>
      </c>
      <c r="J15" s="12">
        <f t="shared" si="32"/>
        <v>18100</v>
      </c>
      <c r="K15" s="12">
        <f t="shared" si="33"/>
        <v>17100</v>
      </c>
      <c r="L15" s="12">
        <f t="shared" si="6"/>
        <v>16100</v>
      </c>
      <c r="M15" s="12">
        <f t="shared" si="7"/>
        <v>16100</v>
      </c>
      <c r="N15" s="12">
        <f t="shared" si="34"/>
        <v>16100</v>
      </c>
      <c r="O15" s="12">
        <f t="shared" si="8"/>
        <v>16100</v>
      </c>
      <c r="P15" s="12">
        <f t="shared" si="9"/>
        <v>15600</v>
      </c>
      <c r="Q15" s="12">
        <f t="shared" si="10"/>
        <v>15100</v>
      </c>
      <c r="R15" s="12">
        <f t="shared" si="11"/>
        <v>15100</v>
      </c>
      <c r="S15" s="12">
        <f t="shared" si="12"/>
        <v>14600</v>
      </c>
      <c r="T15" s="12">
        <f t="shared" si="13"/>
        <v>14100</v>
      </c>
      <c r="U15" s="12">
        <f t="shared" si="14"/>
        <v>13600</v>
      </c>
      <c r="V15" s="12">
        <f t="shared" si="15"/>
        <v>13100</v>
      </c>
      <c r="W15" s="12">
        <f t="shared" si="16"/>
        <v>12600</v>
      </c>
      <c r="X15" s="12">
        <f t="shared" si="17"/>
        <v>12100</v>
      </c>
      <c r="Y15" s="12">
        <f t="shared" si="18"/>
        <v>12100</v>
      </c>
      <c r="Z15" s="12">
        <f t="shared" si="19"/>
        <v>11600</v>
      </c>
      <c r="AA15" s="12">
        <f t="shared" si="20"/>
        <v>11100</v>
      </c>
      <c r="AB15" s="12">
        <f t="shared" si="21"/>
        <v>10600</v>
      </c>
      <c r="AC15" s="12">
        <f t="shared" si="22"/>
        <v>9200</v>
      </c>
      <c r="AD15" s="12">
        <f t="shared" si="23"/>
        <v>9200</v>
      </c>
      <c r="AE15" s="12">
        <f t="shared" si="24"/>
        <v>9200</v>
      </c>
      <c r="AF15" s="12">
        <f t="shared" si="25"/>
        <v>8950</v>
      </c>
      <c r="AG15" s="13">
        <f t="shared" si="26"/>
        <v>8700</v>
      </c>
      <c r="AH15" s="13">
        <f t="shared" si="27"/>
        <v>8450</v>
      </c>
      <c r="AI15" s="13">
        <f t="shared" si="28"/>
        <v>8200</v>
      </c>
      <c r="AJ15" s="13">
        <f t="shared" si="29"/>
        <v>7900</v>
      </c>
      <c r="AK15" s="14">
        <f t="shared" si="30"/>
        <v>7600</v>
      </c>
    </row>
    <row r="16" spans="1:37" ht="12.75">
      <c r="A16" s="10">
        <v>0.125</v>
      </c>
      <c r="B16" s="59">
        <f t="shared" si="31"/>
        <v>62.5</v>
      </c>
      <c r="C16" s="12">
        <f t="shared" si="35"/>
        <v>26875</v>
      </c>
      <c r="D16" s="12">
        <f t="shared" si="0"/>
        <v>25937.5</v>
      </c>
      <c r="E16" s="12">
        <f t="shared" si="1"/>
        <v>22625</v>
      </c>
      <c r="F16" s="12">
        <f t="shared" si="2"/>
        <v>22625</v>
      </c>
      <c r="G16" s="12">
        <f t="shared" si="3"/>
        <v>22625</v>
      </c>
      <c r="H16" s="12">
        <f t="shared" si="4"/>
        <v>22625</v>
      </c>
      <c r="I16" s="12">
        <f t="shared" si="5"/>
        <v>22625</v>
      </c>
      <c r="J16" s="12">
        <f t="shared" si="32"/>
        <v>22625</v>
      </c>
      <c r="K16" s="12">
        <f t="shared" si="33"/>
        <v>21375</v>
      </c>
      <c r="L16" s="12">
        <f t="shared" si="6"/>
        <v>20125</v>
      </c>
      <c r="M16" s="12">
        <f t="shared" si="7"/>
        <v>20125</v>
      </c>
      <c r="N16" s="12">
        <f t="shared" si="34"/>
        <v>20125</v>
      </c>
      <c r="O16" s="12">
        <f t="shared" si="8"/>
        <v>20125</v>
      </c>
      <c r="P16" s="12">
        <f t="shared" si="9"/>
        <v>19500</v>
      </c>
      <c r="Q16" s="12">
        <f t="shared" si="10"/>
        <v>18875</v>
      </c>
      <c r="R16" s="12">
        <f t="shared" si="11"/>
        <v>18875</v>
      </c>
      <c r="S16" s="12">
        <f t="shared" si="12"/>
        <v>18250</v>
      </c>
      <c r="T16" s="12">
        <f t="shared" si="13"/>
        <v>17625</v>
      </c>
      <c r="U16" s="12">
        <f t="shared" si="14"/>
        <v>17000</v>
      </c>
      <c r="V16" s="12">
        <f t="shared" si="15"/>
        <v>16375</v>
      </c>
      <c r="W16" s="12">
        <f t="shared" si="16"/>
        <v>15750</v>
      </c>
      <c r="X16" s="12">
        <f t="shared" si="17"/>
        <v>15125</v>
      </c>
      <c r="Y16" s="12">
        <f t="shared" si="18"/>
        <v>15125</v>
      </c>
      <c r="Z16" s="12">
        <f t="shared" si="19"/>
        <v>14500</v>
      </c>
      <c r="AA16" s="12">
        <f t="shared" si="20"/>
        <v>13875</v>
      </c>
      <c r="AB16" s="12">
        <f t="shared" si="21"/>
        <v>13250</v>
      </c>
      <c r="AC16" s="12">
        <f t="shared" si="22"/>
        <v>11500</v>
      </c>
      <c r="AD16" s="12">
        <f t="shared" si="23"/>
        <v>11500</v>
      </c>
      <c r="AE16" s="12">
        <f t="shared" si="24"/>
        <v>11500</v>
      </c>
      <c r="AF16" s="12">
        <f t="shared" si="25"/>
        <v>11187.5</v>
      </c>
      <c r="AG16" s="13">
        <f t="shared" si="26"/>
        <v>10875</v>
      </c>
      <c r="AH16" s="13">
        <f t="shared" si="27"/>
        <v>10562.5</v>
      </c>
      <c r="AI16" s="13">
        <f t="shared" si="28"/>
        <v>10250</v>
      </c>
      <c r="AJ16" s="13">
        <f t="shared" si="29"/>
        <v>9875</v>
      </c>
      <c r="AK16" s="14">
        <f t="shared" si="30"/>
        <v>9500</v>
      </c>
    </row>
    <row r="17" spans="1:37" ht="12.75">
      <c r="A17" s="10">
        <v>0.15</v>
      </c>
      <c r="B17" s="59">
        <f t="shared" si="31"/>
        <v>75</v>
      </c>
      <c r="C17" s="12">
        <f t="shared" si="35"/>
        <v>32250</v>
      </c>
      <c r="D17" s="12">
        <f t="shared" si="0"/>
        <v>31125</v>
      </c>
      <c r="E17" s="12">
        <f t="shared" si="1"/>
        <v>27150</v>
      </c>
      <c r="F17" s="12">
        <f t="shared" si="2"/>
        <v>27150</v>
      </c>
      <c r="G17" s="12">
        <f t="shared" si="3"/>
        <v>27150</v>
      </c>
      <c r="H17" s="12">
        <f t="shared" si="4"/>
        <v>27150</v>
      </c>
      <c r="I17" s="12">
        <f t="shared" si="5"/>
        <v>27150</v>
      </c>
      <c r="J17" s="12">
        <f t="shared" si="32"/>
        <v>27150</v>
      </c>
      <c r="K17" s="12">
        <f t="shared" si="33"/>
        <v>25650</v>
      </c>
      <c r="L17" s="12">
        <f t="shared" si="6"/>
        <v>24150</v>
      </c>
      <c r="M17" s="12">
        <f t="shared" si="7"/>
        <v>24150</v>
      </c>
      <c r="N17" s="12">
        <f t="shared" si="34"/>
        <v>24150</v>
      </c>
      <c r="O17" s="12">
        <f t="shared" si="8"/>
        <v>24150</v>
      </c>
      <c r="P17" s="12">
        <f t="shared" si="9"/>
        <v>23400</v>
      </c>
      <c r="Q17" s="12">
        <f t="shared" si="10"/>
        <v>22650</v>
      </c>
      <c r="R17" s="12">
        <f t="shared" si="11"/>
        <v>22650</v>
      </c>
      <c r="S17" s="12">
        <f t="shared" si="12"/>
        <v>21900</v>
      </c>
      <c r="T17" s="12">
        <f t="shared" si="13"/>
        <v>21150</v>
      </c>
      <c r="U17" s="12">
        <f t="shared" si="14"/>
        <v>20400</v>
      </c>
      <c r="V17" s="12">
        <f t="shared" si="15"/>
        <v>19650</v>
      </c>
      <c r="W17" s="12">
        <f t="shared" si="16"/>
        <v>18900</v>
      </c>
      <c r="X17" s="12">
        <f t="shared" si="17"/>
        <v>18150</v>
      </c>
      <c r="Y17" s="12">
        <f t="shared" si="18"/>
        <v>18150</v>
      </c>
      <c r="Z17" s="12">
        <f t="shared" si="19"/>
        <v>17400</v>
      </c>
      <c r="AA17" s="12">
        <f t="shared" si="20"/>
        <v>16650</v>
      </c>
      <c r="AB17" s="12">
        <f t="shared" si="21"/>
        <v>15900</v>
      </c>
      <c r="AC17" s="12">
        <f t="shared" si="22"/>
        <v>13800</v>
      </c>
      <c r="AD17" s="12">
        <f t="shared" si="23"/>
        <v>13800</v>
      </c>
      <c r="AE17" s="12">
        <f t="shared" si="24"/>
        <v>13800</v>
      </c>
      <c r="AF17" s="12">
        <f t="shared" si="25"/>
        <v>13425</v>
      </c>
      <c r="AG17" s="13">
        <f t="shared" si="26"/>
        <v>13050</v>
      </c>
      <c r="AH17" s="13">
        <f t="shared" si="27"/>
        <v>12675</v>
      </c>
      <c r="AI17" s="13">
        <f t="shared" si="28"/>
        <v>12300</v>
      </c>
      <c r="AJ17" s="13">
        <f t="shared" si="29"/>
        <v>11850</v>
      </c>
      <c r="AK17" s="14">
        <f t="shared" si="30"/>
        <v>11400</v>
      </c>
    </row>
    <row r="18" spans="1:37" ht="12.75">
      <c r="A18" s="10">
        <v>0.2</v>
      </c>
      <c r="B18" s="59">
        <f t="shared" si="31"/>
        <v>100</v>
      </c>
      <c r="C18" s="12">
        <f t="shared" si="35"/>
        <v>43000</v>
      </c>
      <c r="D18" s="12">
        <f t="shared" si="0"/>
        <v>41500</v>
      </c>
      <c r="E18" s="12">
        <f t="shared" si="1"/>
        <v>36200</v>
      </c>
      <c r="F18" s="12">
        <f t="shared" si="2"/>
        <v>36200</v>
      </c>
      <c r="G18" s="12">
        <f t="shared" si="3"/>
        <v>36200</v>
      </c>
      <c r="H18" s="12">
        <f t="shared" si="4"/>
        <v>36200</v>
      </c>
      <c r="I18" s="12">
        <f t="shared" si="5"/>
        <v>36200</v>
      </c>
      <c r="J18" s="12">
        <f t="shared" si="32"/>
        <v>36200</v>
      </c>
      <c r="K18" s="12">
        <f t="shared" si="33"/>
        <v>34200</v>
      </c>
      <c r="L18" s="12">
        <f t="shared" si="6"/>
        <v>32200</v>
      </c>
      <c r="M18" s="12">
        <f t="shared" si="7"/>
        <v>32200</v>
      </c>
      <c r="N18" s="12">
        <f t="shared" si="34"/>
        <v>32200</v>
      </c>
      <c r="O18" s="12">
        <f t="shared" si="8"/>
        <v>32200</v>
      </c>
      <c r="P18" s="12">
        <f t="shared" si="9"/>
        <v>31200</v>
      </c>
      <c r="Q18" s="12">
        <f t="shared" si="10"/>
        <v>30200</v>
      </c>
      <c r="R18" s="12">
        <f t="shared" si="11"/>
        <v>30200</v>
      </c>
      <c r="S18" s="12">
        <f t="shared" si="12"/>
        <v>29200</v>
      </c>
      <c r="T18" s="12">
        <f t="shared" si="13"/>
        <v>28200</v>
      </c>
      <c r="U18" s="12">
        <f t="shared" si="14"/>
        <v>27200</v>
      </c>
      <c r="V18" s="12">
        <f t="shared" si="15"/>
        <v>26200</v>
      </c>
      <c r="W18" s="12">
        <f t="shared" si="16"/>
        <v>25200</v>
      </c>
      <c r="X18" s="12">
        <f t="shared" si="17"/>
        <v>24200</v>
      </c>
      <c r="Y18" s="12">
        <f t="shared" si="18"/>
        <v>24200</v>
      </c>
      <c r="Z18" s="12">
        <f t="shared" si="19"/>
        <v>23200</v>
      </c>
      <c r="AA18" s="12">
        <f t="shared" si="20"/>
        <v>22200</v>
      </c>
      <c r="AB18" s="12">
        <f t="shared" si="21"/>
        <v>21200</v>
      </c>
      <c r="AC18" s="12">
        <f t="shared" si="22"/>
        <v>18400</v>
      </c>
      <c r="AD18" s="12">
        <f t="shared" si="23"/>
        <v>18400</v>
      </c>
      <c r="AE18" s="12">
        <f t="shared" si="24"/>
        <v>18400</v>
      </c>
      <c r="AF18" s="12">
        <f t="shared" si="25"/>
        <v>17900</v>
      </c>
      <c r="AG18" s="13">
        <f t="shared" si="26"/>
        <v>17400</v>
      </c>
      <c r="AH18" s="13">
        <f t="shared" si="27"/>
        <v>16900</v>
      </c>
      <c r="AI18" s="13">
        <f t="shared" si="28"/>
        <v>16400</v>
      </c>
      <c r="AJ18" s="13">
        <f t="shared" si="29"/>
        <v>15800</v>
      </c>
      <c r="AK18" s="14">
        <f t="shared" si="30"/>
        <v>15200</v>
      </c>
    </row>
    <row r="19" spans="1:37" ht="12.75">
      <c r="A19" s="10">
        <v>0.25</v>
      </c>
      <c r="B19" s="59">
        <f t="shared" si="31"/>
        <v>125</v>
      </c>
      <c r="C19" s="12">
        <f t="shared" si="35"/>
        <v>53750</v>
      </c>
      <c r="D19" s="12">
        <f t="shared" si="0"/>
        <v>51875</v>
      </c>
      <c r="E19" s="12">
        <f t="shared" si="1"/>
        <v>45250</v>
      </c>
      <c r="F19" s="12">
        <f t="shared" si="2"/>
        <v>45250</v>
      </c>
      <c r="G19" s="12">
        <f t="shared" si="3"/>
        <v>45250</v>
      </c>
      <c r="H19" s="12">
        <f t="shared" si="4"/>
        <v>45250</v>
      </c>
      <c r="I19" s="12">
        <f t="shared" si="5"/>
        <v>45250</v>
      </c>
      <c r="J19" s="12">
        <f t="shared" si="32"/>
        <v>45250</v>
      </c>
      <c r="K19" s="12">
        <f t="shared" si="33"/>
        <v>42750</v>
      </c>
      <c r="L19" s="12">
        <f t="shared" si="6"/>
        <v>40250</v>
      </c>
      <c r="M19" s="12">
        <f t="shared" si="7"/>
        <v>40250</v>
      </c>
      <c r="N19" s="12">
        <f t="shared" si="34"/>
        <v>40250</v>
      </c>
      <c r="O19" s="12">
        <f t="shared" si="8"/>
        <v>40250</v>
      </c>
      <c r="P19" s="12">
        <f t="shared" si="9"/>
        <v>39000</v>
      </c>
      <c r="Q19" s="12">
        <f t="shared" si="10"/>
        <v>37750</v>
      </c>
      <c r="R19" s="12">
        <f t="shared" si="11"/>
        <v>37750</v>
      </c>
      <c r="S19" s="12">
        <f t="shared" si="12"/>
        <v>36500</v>
      </c>
      <c r="T19" s="12">
        <f t="shared" si="13"/>
        <v>35250</v>
      </c>
      <c r="U19" s="12">
        <f t="shared" si="14"/>
        <v>34000</v>
      </c>
      <c r="V19" s="12">
        <f t="shared" si="15"/>
        <v>32750</v>
      </c>
      <c r="W19" s="12">
        <f t="shared" si="16"/>
        <v>31500</v>
      </c>
      <c r="X19" s="12">
        <f t="shared" si="17"/>
        <v>30250</v>
      </c>
      <c r="Y19" s="12">
        <f t="shared" si="18"/>
        <v>30250</v>
      </c>
      <c r="Z19" s="12">
        <f t="shared" si="19"/>
        <v>29000</v>
      </c>
      <c r="AA19" s="12">
        <f t="shared" si="20"/>
        <v>27750</v>
      </c>
      <c r="AB19" s="12">
        <f t="shared" si="21"/>
        <v>26500</v>
      </c>
      <c r="AC19" s="12">
        <f t="shared" si="22"/>
        <v>23000</v>
      </c>
      <c r="AD19" s="12">
        <f t="shared" si="23"/>
        <v>23000</v>
      </c>
      <c r="AE19" s="12">
        <f t="shared" si="24"/>
        <v>23000</v>
      </c>
      <c r="AF19" s="12">
        <f t="shared" si="25"/>
        <v>22375</v>
      </c>
      <c r="AG19" s="13">
        <f t="shared" si="26"/>
        <v>21750</v>
      </c>
      <c r="AH19" s="13">
        <f t="shared" si="27"/>
        <v>21125</v>
      </c>
      <c r="AI19" s="13">
        <f t="shared" si="28"/>
        <v>20500</v>
      </c>
      <c r="AJ19" s="13">
        <f t="shared" si="29"/>
        <v>19750</v>
      </c>
      <c r="AK19" s="14">
        <f t="shared" si="30"/>
        <v>19000</v>
      </c>
    </row>
    <row r="20" spans="1:37" ht="12.75">
      <c r="A20" s="10">
        <v>0.3</v>
      </c>
      <c r="B20" s="59">
        <f t="shared" si="31"/>
        <v>150</v>
      </c>
      <c r="C20" s="12">
        <f t="shared" si="35"/>
        <v>64500</v>
      </c>
      <c r="D20" s="12">
        <f t="shared" si="0"/>
        <v>62250</v>
      </c>
      <c r="E20" s="12">
        <f t="shared" si="1"/>
        <v>54300</v>
      </c>
      <c r="F20" s="12">
        <f t="shared" si="2"/>
        <v>54300</v>
      </c>
      <c r="G20" s="12">
        <f t="shared" si="3"/>
        <v>54300</v>
      </c>
      <c r="H20" s="12">
        <f t="shared" si="4"/>
        <v>54300</v>
      </c>
      <c r="I20" s="12">
        <f t="shared" si="5"/>
        <v>54300</v>
      </c>
      <c r="J20" s="12">
        <f t="shared" si="32"/>
        <v>54300</v>
      </c>
      <c r="K20" s="12">
        <f t="shared" si="33"/>
        <v>51300</v>
      </c>
      <c r="L20" s="12">
        <f t="shared" si="6"/>
        <v>48300</v>
      </c>
      <c r="M20" s="12">
        <f t="shared" si="7"/>
        <v>48300</v>
      </c>
      <c r="N20" s="12">
        <f t="shared" si="34"/>
        <v>48300</v>
      </c>
      <c r="O20" s="12">
        <f t="shared" si="8"/>
        <v>48300</v>
      </c>
      <c r="P20" s="12">
        <f t="shared" si="9"/>
        <v>46800</v>
      </c>
      <c r="Q20" s="12">
        <f t="shared" si="10"/>
        <v>45300</v>
      </c>
      <c r="R20" s="12">
        <f t="shared" si="11"/>
        <v>45300</v>
      </c>
      <c r="S20" s="12">
        <f t="shared" si="12"/>
        <v>43800</v>
      </c>
      <c r="T20" s="12">
        <f t="shared" si="13"/>
        <v>42300</v>
      </c>
      <c r="U20" s="12">
        <f t="shared" si="14"/>
        <v>40800</v>
      </c>
      <c r="V20" s="12">
        <f t="shared" si="15"/>
        <v>39300</v>
      </c>
      <c r="W20" s="12">
        <f t="shared" si="16"/>
        <v>37800</v>
      </c>
      <c r="X20" s="12">
        <f t="shared" si="17"/>
        <v>36300</v>
      </c>
      <c r="Y20" s="12">
        <f t="shared" si="18"/>
        <v>36300</v>
      </c>
      <c r="Z20" s="12">
        <f t="shared" si="19"/>
        <v>34800</v>
      </c>
      <c r="AA20" s="12">
        <f t="shared" si="20"/>
        <v>33300</v>
      </c>
      <c r="AB20" s="12">
        <f t="shared" si="21"/>
        <v>31800</v>
      </c>
      <c r="AC20" s="12">
        <f t="shared" si="22"/>
        <v>27600</v>
      </c>
      <c r="AD20" s="12">
        <f t="shared" si="23"/>
        <v>27600</v>
      </c>
      <c r="AE20" s="12">
        <f t="shared" si="24"/>
        <v>27600</v>
      </c>
      <c r="AF20" s="12">
        <f t="shared" si="25"/>
        <v>26850</v>
      </c>
      <c r="AG20" s="13">
        <f t="shared" si="26"/>
        <v>26100</v>
      </c>
      <c r="AH20" s="13">
        <f t="shared" si="27"/>
        <v>25350</v>
      </c>
      <c r="AI20" s="13">
        <f t="shared" si="28"/>
        <v>24600</v>
      </c>
      <c r="AJ20" s="13">
        <f t="shared" si="29"/>
        <v>23700</v>
      </c>
      <c r="AK20" s="14">
        <f t="shared" si="30"/>
        <v>22800</v>
      </c>
    </row>
    <row r="21" spans="1:37" ht="12.75">
      <c r="A21" s="10">
        <v>0.35</v>
      </c>
      <c r="B21" s="59">
        <f t="shared" si="31"/>
        <v>175</v>
      </c>
      <c r="C21" s="12">
        <f t="shared" si="35"/>
        <v>75250</v>
      </c>
      <c r="D21" s="12">
        <f t="shared" si="0"/>
        <v>72625</v>
      </c>
      <c r="E21" s="12">
        <f t="shared" si="1"/>
        <v>63350</v>
      </c>
      <c r="F21" s="12">
        <f t="shared" si="2"/>
        <v>63350</v>
      </c>
      <c r="G21" s="12">
        <f t="shared" si="3"/>
        <v>63350</v>
      </c>
      <c r="H21" s="12">
        <f t="shared" si="4"/>
        <v>63350</v>
      </c>
      <c r="I21" s="12">
        <f t="shared" si="5"/>
        <v>63350</v>
      </c>
      <c r="J21" s="12">
        <f t="shared" si="32"/>
        <v>63350</v>
      </c>
      <c r="K21" s="12">
        <f t="shared" si="33"/>
        <v>59850</v>
      </c>
      <c r="L21" s="12">
        <f t="shared" si="6"/>
        <v>56350</v>
      </c>
      <c r="M21" s="12">
        <f t="shared" si="7"/>
        <v>56350</v>
      </c>
      <c r="N21" s="12">
        <f t="shared" si="34"/>
        <v>56350</v>
      </c>
      <c r="O21" s="12">
        <f t="shared" si="8"/>
        <v>56350</v>
      </c>
      <c r="P21" s="12">
        <f t="shared" si="9"/>
        <v>54600</v>
      </c>
      <c r="Q21" s="12">
        <f t="shared" si="10"/>
        <v>52850</v>
      </c>
      <c r="R21" s="12">
        <f t="shared" si="11"/>
        <v>52850</v>
      </c>
      <c r="S21" s="12">
        <f t="shared" si="12"/>
        <v>51100</v>
      </c>
      <c r="T21" s="12">
        <f t="shared" si="13"/>
        <v>49350</v>
      </c>
      <c r="U21" s="12">
        <f t="shared" si="14"/>
        <v>47600</v>
      </c>
      <c r="V21" s="12">
        <f t="shared" si="15"/>
        <v>45850</v>
      </c>
      <c r="W21" s="12">
        <f t="shared" si="16"/>
        <v>44100</v>
      </c>
      <c r="X21" s="12">
        <f t="shared" si="17"/>
        <v>42350</v>
      </c>
      <c r="Y21" s="12">
        <f t="shared" si="18"/>
        <v>42350</v>
      </c>
      <c r="Z21" s="12">
        <f t="shared" si="19"/>
        <v>40600</v>
      </c>
      <c r="AA21" s="12">
        <f t="shared" si="20"/>
        <v>38850</v>
      </c>
      <c r="AB21" s="12">
        <f t="shared" si="21"/>
        <v>37100</v>
      </c>
      <c r="AC21" s="12">
        <f t="shared" si="22"/>
        <v>32200</v>
      </c>
      <c r="AD21" s="12">
        <f t="shared" si="23"/>
        <v>32200</v>
      </c>
      <c r="AE21" s="12">
        <f t="shared" si="24"/>
        <v>32200</v>
      </c>
      <c r="AF21" s="12">
        <f t="shared" si="25"/>
        <v>31325</v>
      </c>
      <c r="AG21" s="13">
        <f t="shared" si="26"/>
        <v>30450</v>
      </c>
      <c r="AH21" s="13">
        <f t="shared" si="27"/>
        <v>29575</v>
      </c>
      <c r="AI21" s="13">
        <f t="shared" si="28"/>
        <v>28700</v>
      </c>
      <c r="AJ21" s="13">
        <f t="shared" si="29"/>
        <v>27650</v>
      </c>
      <c r="AK21" s="14">
        <f t="shared" si="30"/>
        <v>26600</v>
      </c>
    </row>
    <row r="22" spans="1:37" ht="12.75">
      <c r="A22" s="10">
        <v>0.4</v>
      </c>
      <c r="B22" s="59">
        <f t="shared" si="31"/>
        <v>200</v>
      </c>
      <c r="C22" s="12">
        <f t="shared" si="35"/>
        <v>86000</v>
      </c>
      <c r="D22" s="12">
        <f t="shared" si="0"/>
        <v>83000</v>
      </c>
      <c r="E22" s="12">
        <f t="shared" si="1"/>
        <v>72400</v>
      </c>
      <c r="F22" s="12">
        <f t="shared" si="2"/>
        <v>72400</v>
      </c>
      <c r="G22" s="12">
        <f t="shared" si="3"/>
        <v>72400</v>
      </c>
      <c r="H22" s="12">
        <f t="shared" si="4"/>
        <v>72400</v>
      </c>
      <c r="I22" s="12">
        <f t="shared" si="5"/>
        <v>72400</v>
      </c>
      <c r="J22" s="12">
        <f t="shared" si="32"/>
        <v>72400</v>
      </c>
      <c r="K22" s="12">
        <f t="shared" si="33"/>
        <v>68400</v>
      </c>
      <c r="L22" s="12">
        <f t="shared" si="6"/>
        <v>64400</v>
      </c>
      <c r="M22" s="12">
        <f t="shared" si="7"/>
        <v>64400</v>
      </c>
      <c r="N22" s="12">
        <f t="shared" si="34"/>
        <v>64400</v>
      </c>
      <c r="O22" s="12">
        <f t="shared" si="8"/>
        <v>64400</v>
      </c>
      <c r="P22" s="12">
        <f t="shared" si="9"/>
        <v>62400</v>
      </c>
      <c r="Q22" s="12">
        <f t="shared" si="10"/>
        <v>60400</v>
      </c>
      <c r="R22" s="12">
        <f t="shared" si="11"/>
        <v>60400</v>
      </c>
      <c r="S22" s="12">
        <f t="shared" si="12"/>
        <v>58400</v>
      </c>
      <c r="T22" s="12">
        <f t="shared" si="13"/>
        <v>56400</v>
      </c>
      <c r="U22" s="12">
        <f t="shared" si="14"/>
        <v>54400</v>
      </c>
      <c r="V22" s="12">
        <f t="shared" si="15"/>
        <v>52400</v>
      </c>
      <c r="W22" s="12">
        <f t="shared" si="16"/>
        <v>50400</v>
      </c>
      <c r="X22" s="12">
        <f t="shared" si="17"/>
        <v>48400</v>
      </c>
      <c r="Y22" s="12">
        <f t="shared" si="18"/>
        <v>48400</v>
      </c>
      <c r="Z22" s="12">
        <f t="shared" si="19"/>
        <v>46400</v>
      </c>
      <c r="AA22" s="12">
        <f t="shared" si="20"/>
        <v>44400</v>
      </c>
      <c r="AB22" s="12">
        <f t="shared" si="21"/>
        <v>42400</v>
      </c>
      <c r="AC22" s="12">
        <f t="shared" si="22"/>
        <v>36800</v>
      </c>
      <c r="AD22" s="12">
        <f t="shared" si="23"/>
        <v>36800</v>
      </c>
      <c r="AE22" s="12">
        <f t="shared" si="24"/>
        <v>36800</v>
      </c>
      <c r="AF22" s="12">
        <f t="shared" si="25"/>
        <v>35800</v>
      </c>
      <c r="AG22" s="13">
        <f t="shared" si="26"/>
        <v>34800</v>
      </c>
      <c r="AH22" s="13">
        <f t="shared" si="27"/>
        <v>33800</v>
      </c>
      <c r="AI22" s="13">
        <f t="shared" si="28"/>
        <v>32800</v>
      </c>
      <c r="AJ22" s="13">
        <f t="shared" si="29"/>
        <v>31600</v>
      </c>
      <c r="AK22" s="14">
        <f t="shared" si="30"/>
        <v>30400</v>
      </c>
    </row>
    <row r="23" spans="1:37" ht="12.75">
      <c r="A23" s="10">
        <v>0.45</v>
      </c>
      <c r="B23" s="59">
        <f t="shared" si="31"/>
        <v>225</v>
      </c>
      <c r="C23" s="12">
        <f t="shared" si="35"/>
        <v>96750</v>
      </c>
      <c r="D23" s="12">
        <f t="shared" si="0"/>
        <v>93375</v>
      </c>
      <c r="E23" s="12">
        <f t="shared" si="1"/>
        <v>81450</v>
      </c>
      <c r="F23" s="12">
        <f t="shared" si="2"/>
        <v>81450</v>
      </c>
      <c r="G23" s="12">
        <f t="shared" si="3"/>
        <v>81450</v>
      </c>
      <c r="H23" s="12">
        <f t="shared" si="4"/>
        <v>81450</v>
      </c>
      <c r="I23" s="12">
        <f t="shared" si="5"/>
        <v>81450</v>
      </c>
      <c r="J23" s="12">
        <f t="shared" si="32"/>
        <v>81450</v>
      </c>
      <c r="K23" s="12">
        <f t="shared" si="33"/>
        <v>76950</v>
      </c>
      <c r="L23" s="12">
        <f t="shared" si="6"/>
        <v>72450</v>
      </c>
      <c r="M23" s="12">
        <f t="shared" si="7"/>
        <v>72450</v>
      </c>
      <c r="N23" s="12">
        <f t="shared" si="34"/>
        <v>72450</v>
      </c>
      <c r="O23" s="12">
        <f t="shared" si="8"/>
        <v>72450</v>
      </c>
      <c r="P23" s="12">
        <f t="shared" si="9"/>
        <v>70200</v>
      </c>
      <c r="Q23" s="12">
        <f t="shared" si="10"/>
        <v>67950</v>
      </c>
      <c r="R23" s="12">
        <f t="shared" si="11"/>
        <v>67950</v>
      </c>
      <c r="S23" s="12">
        <f t="shared" si="12"/>
        <v>65700</v>
      </c>
      <c r="T23" s="12">
        <f t="shared" si="13"/>
        <v>63450</v>
      </c>
      <c r="U23" s="12">
        <f t="shared" si="14"/>
        <v>61200</v>
      </c>
      <c r="V23" s="12">
        <f t="shared" si="15"/>
        <v>58950</v>
      </c>
      <c r="W23" s="12">
        <f t="shared" si="16"/>
        <v>56700</v>
      </c>
      <c r="X23" s="12">
        <f t="shared" si="17"/>
        <v>54450</v>
      </c>
      <c r="Y23" s="12">
        <f t="shared" si="18"/>
        <v>54450</v>
      </c>
      <c r="Z23" s="12">
        <f t="shared" si="19"/>
        <v>52200</v>
      </c>
      <c r="AA23" s="12">
        <f t="shared" si="20"/>
        <v>49950</v>
      </c>
      <c r="AB23" s="12">
        <f t="shared" si="21"/>
        <v>47700</v>
      </c>
      <c r="AC23" s="12">
        <f t="shared" si="22"/>
        <v>41400</v>
      </c>
      <c r="AD23" s="12">
        <f t="shared" si="23"/>
        <v>41400</v>
      </c>
      <c r="AE23" s="12">
        <f t="shared" si="24"/>
        <v>41400</v>
      </c>
      <c r="AF23" s="12">
        <f t="shared" si="25"/>
        <v>40275</v>
      </c>
      <c r="AG23" s="13">
        <f t="shared" si="26"/>
        <v>39150</v>
      </c>
      <c r="AH23" s="13">
        <f t="shared" si="27"/>
        <v>38025</v>
      </c>
      <c r="AI23" s="13">
        <f t="shared" si="28"/>
        <v>36900</v>
      </c>
      <c r="AJ23" s="13">
        <f t="shared" si="29"/>
        <v>35550</v>
      </c>
      <c r="AK23" s="14">
        <f t="shared" si="30"/>
        <v>34200</v>
      </c>
    </row>
    <row r="24" spans="1:37" ht="12.75">
      <c r="A24" s="10">
        <v>0.5</v>
      </c>
      <c r="B24" s="59">
        <f>A24*500</f>
        <v>250</v>
      </c>
      <c r="C24" s="12">
        <f t="shared" si="35"/>
        <v>107500</v>
      </c>
      <c r="D24" s="12">
        <f t="shared" si="0"/>
        <v>103750</v>
      </c>
      <c r="E24" s="12">
        <f t="shared" si="1"/>
        <v>90500</v>
      </c>
      <c r="F24" s="12">
        <f t="shared" si="2"/>
        <v>90500</v>
      </c>
      <c r="G24" s="12">
        <f t="shared" si="3"/>
        <v>90500</v>
      </c>
      <c r="H24" s="12">
        <f t="shared" si="4"/>
        <v>90500</v>
      </c>
      <c r="I24" s="12">
        <f t="shared" si="5"/>
        <v>90500</v>
      </c>
      <c r="J24" s="12">
        <f t="shared" si="32"/>
        <v>90500</v>
      </c>
      <c r="K24" s="12">
        <f t="shared" si="33"/>
        <v>85500</v>
      </c>
      <c r="L24" s="12">
        <f t="shared" si="6"/>
        <v>80500</v>
      </c>
      <c r="M24" s="12">
        <f t="shared" si="7"/>
        <v>80500</v>
      </c>
      <c r="N24" s="12">
        <f t="shared" si="34"/>
        <v>80500</v>
      </c>
      <c r="O24" s="12">
        <f t="shared" si="8"/>
        <v>80500</v>
      </c>
      <c r="P24" s="12">
        <f t="shared" si="9"/>
        <v>78000</v>
      </c>
      <c r="Q24" s="12">
        <f t="shared" si="10"/>
        <v>75500</v>
      </c>
      <c r="R24" s="12">
        <f t="shared" si="11"/>
        <v>75500</v>
      </c>
      <c r="S24" s="12">
        <f t="shared" si="12"/>
        <v>73000</v>
      </c>
      <c r="T24" s="12">
        <f t="shared" si="13"/>
        <v>70500</v>
      </c>
      <c r="U24" s="12">
        <f t="shared" si="14"/>
        <v>68000</v>
      </c>
      <c r="V24" s="12">
        <f t="shared" si="15"/>
        <v>65500</v>
      </c>
      <c r="W24" s="12">
        <f t="shared" si="16"/>
        <v>63000</v>
      </c>
      <c r="X24" s="12">
        <f t="shared" si="17"/>
        <v>60500</v>
      </c>
      <c r="Y24" s="12">
        <f t="shared" si="18"/>
        <v>60500</v>
      </c>
      <c r="Z24" s="12">
        <f t="shared" si="19"/>
        <v>58000</v>
      </c>
      <c r="AA24" s="12">
        <f t="shared" si="20"/>
        <v>55500</v>
      </c>
      <c r="AB24" s="12">
        <f t="shared" si="21"/>
        <v>53000</v>
      </c>
      <c r="AC24" s="12">
        <f t="shared" si="22"/>
        <v>46000</v>
      </c>
      <c r="AD24" s="12">
        <f t="shared" si="23"/>
        <v>46000</v>
      </c>
      <c r="AE24" s="12">
        <f t="shared" si="24"/>
        <v>46000</v>
      </c>
      <c r="AF24" s="12">
        <f t="shared" si="25"/>
        <v>44750</v>
      </c>
      <c r="AG24" s="13">
        <f t="shared" si="26"/>
        <v>43500</v>
      </c>
      <c r="AH24" s="13">
        <f t="shared" si="27"/>
        <v>42250</v>
      </c>
      <c r="AI24" s="13">
        <f t="shared" si="28"/>
        <v>41000</v>
      </c>
      <c r="AJ24" s="13">
        <f t="shared" si="29"/>
        <v>39500</v>
      </c>
      <c r="AK24" s="14">
        <f t="shared" si="30"/>
        <v>38000</v>
      </c>
    </row>
    <row r="25" spans="1:37" ht="13.5" thickBot="1">
      <c r="A25" s="15">
        <v>1</v>
      </c>
      <c r="B25" s="60">
        <f>A25*500</f>
        <v>500</v>
      </c>
      <c r="C25" s="17">
        <f t="shared" si="35"/>
        <v>215000</v>
      </c>
      <c r="D25" s="17">
        <f t="shared" si="0"/>
        <v>207500</v>
      </c>
      <c r="E25" s="17">
        <f t="shared" si="1"/>
        <v>181000</v>
      </c>
      <c r="F25" s="17">
        <f t="shared" si="2"/>
        <v>181000</v>
      </c>
      <c r="G25" s="17">
        <f t="shared" si="3"/>
        <v>181000</v>
      </c>
      <c r="H25" s="17">
        <f t="shared" si="4"/>
        <v>181000</v>
      </c>
      <c r="I25" s="17">
        <f t="shared" si="5"/>
        <v>181000</v>
      </c>
      <c r="J25" s="17">
        <f t="shared" si="32"/>
        <v>181000</v>
      </c>
      <c r="K25" s="17">
        <f t="shared" si="33"/>
        <v>171000</v>
      </c>
      <c r="L25" s="17">
        <f t="shared" si="6"/>
        <v>161000</v>
      </c>
      <c r="M25" s="17">
        <f t="shared" si="7"/>
        <v>161000</v>
      </c>
      <c r="N25" s="17">
        <f t="shared" si="34"/>
        <v>161000</v>
      </c>
      <c r="O25" s="17">
        <f t="shared" si="8"/>
        <v>161000</v>
      </c>
      <c r="P25" s="17">
        <f t="shared" si="9"/>
        <v>156000</v>
      </c>
      <c r="Q25" s="17">
        <f t="shared" si="10"/>
        <v>151000</v>
      </c>
      <c r="R25" s="17">
        <f t="shared" si="11"/>
        <v>151000</v>
      </c>
      <c r="S25" s="17">
        <f t="shared" si="12"/>
        <v>146000</v>
      </c>
      <c r="T25" s="17">
        <f t="shared" si="13"/>
        <v>141000</v>
      </c>
      <c r="U25" s="17">
        <f t="shared" si="14"/>
        <v>136000</v>
      </c>
      <c r="V25" s="17">
        <f t="shared" si="15"/>
        <v>131000</v>
      </c>
      <c r="W25" s="17">
        <f t="shared" si="16"/>
        <v>126000</v>
      </c>
      <c r="X25" s="17">
        <f t="shared" si="17"/>
        <v>121000</v>
      </c>
      <c r="Y25" s="17">
        <f t="shared" si="18"/>
        <v>121000</v>
      </c>
      <c r="Z25" s="17">
        <f t="shared" si="19"/>
        <v>116000</v>
      </c>
      <c r="AA25" s="17">
        <f t="shared" si="20"/>
        <v>111000</v>
      </c>
      <c r="AB25" s="17">
        <f t="shared" si="21"/>
        <v>106000</v>
      </c>
      <c r="AC25" s="17">
        <f t="shared" si="22"/>
        <v>92000</v>
      </c>
      <c r="AD25" s="17">
        <f t="shared" si="23"/>
        <v>92000</v>
      </c>
      <c r="AE25" s="17">
        <f t="shared" si="24"/>
        <v>92000</v>
      </c>
      <c r="AF25" s="17">
        <f t="shared" si="25"/>
        <v>89500</v>
      </c>
      <c r="AG25" s="18">
        <f t="shared" si="26"/>
        <v>87000</v>
      </c>
      <c r="AH25" s="18">
        <f t="shared" si="27"/>
        <v>84500</v>
      </c>
      <c r="AI25" s="18">
        <f t="shared" si="28"/>
        <v>82000</v>
      </c>
      <c r="AJ25" s="18">
        <f t="shared" si="29"/>
        <v>79000</v>
      </c>
      <c r="AK25" s="19">
        <f t="shared" si="30"/>
        <v>76000</v>
      </c>
    </row>
    <row r="26" ht="13.5" thickTop="1"/>
    <row r="28" ht="12.75">
      <c r="A28" s="4" t="s">
        <v>16</v>
      </c>
    </row>
  </sheetData>
  <sheetProtection formatCells="0" formatColumns="0" formatRows="0" insertColumns="0" insertRows="0" insertHyperlinks="0" deleteColumns="0" deleteRows="0"/>
  <printOptions/>
  <pageMargins left="0.75" right="0.75" top="1" bottom="1" header="0.5" footer="0.5"/>
  <pageSetup horizontalDpi="600" verticalDpi="600" orientation="landscape" r:id="rId1"/>
  <headerFooter alignWithMargins="0">
    <oddHeader>&amp;C&amp;A
Monetary Conversion Table of Disability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AK28"/>
  <sheetViews>
    <sheetView showGridLines="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2" max="2" width="10.421875" style="0" customWidth="1"/>
    <col min="3" max="21" width="11.140625" style="0" bestFit="1" customWidth="1"/>
    <col min="22" max="23" width="11.140625" style="0" customWidth="1"/>
    <col min="24" max="32" width="10.140625" style="0" customWidth="1"/>
    <col min="33" max="37" width="11.421875" style="0" customWidth="1"/>
  </cols>
  <sheetData>
    <row r="3" ht="13.5" thickBot="1"/>
    <row r="4" spans="1:37" ht="13.5" thickTop="1">
      <c r="A4" s="20" t="s">
        <v>8</v>
      </c>
      <c r="B4" s="21"/>
      <c r="C4" s="21" t="s">
        <v>1</v>
      </c>
      <c r="D4" s="21" t="s">
        <v>1</v>
      </c>
      <c r="E4" s="21" t="s">
        <v>1</v>
      </c>
      <c r="F4" s="21" t="s">
        <v>1</v>
      </c>
      <c r="G4" s="21" t="s">
        <v>1</v>
      </c>
      <c r="H4" s="21" t="s">
        <v>1</v>
      </c>
      <c r="I4" s="21" t="s">
        <v>1</v>
      </c>
      <c r="J4" s="21" t="s">
        <v>1</v>
      </c>
      <c r="K4" s="21" t="s">
        <v>1</v>
      </c>
      <c r="L4" s="21" t="s">
        <v>1</v>
      </c>
      <c r="M4" s="21" t="s">
        <v>1</v>
      </c>
      <c r="N4" s="21" t="s">
        <v>1</v>
      </c>
      <c r="O4" s="21" t="s">
        <v>1</v>
      </c>
      <c r="P4" s="21" t="s">
        <v>1</v>
      </c>
      <c r="Q4" s="21" t="s">
        <v>1</v>
      </c>
      <c r="R4" s="21" t="s">
        <v>1</v>
      </c>
      <c r="S4" s="21" t="s">
        <v>1</v>
      </c>
      <c r="T4" s="21" t="s">
        <v>1</v>
      </c>
      <c r="U4" s="21" t="s">
        <v>1</v>
      </c>
      <c r="V4" s="21" t="s">
        <v>1</v>
      </c>
      <c r="W4" s="21" t="s">
        <v>1</v>
      </c>
      <c r="X4" s="21" t="s">
        <v>1</v>
      </c>
      <c r="Y4" s="21" t="s">
        <v>1</v>
      </c>
      <c r="Z4" s="21" t="s">
        <v>1</v>
      </c>
      <c r="AA4" s="21" t="s">
        <v>1</v>
      </c>
      <c r="AB4" s="21" t="s">
        <v>1</v>
      </c>
      <c r="AC4" s="21" t="s">
        <v>1</v>
      </c>
      <c r="AD4" s="21" t="s">
        <v>1</v>
      </c>
      <c r="AE4" s="21" t="s">
        <v>1</v>
      </c>
      <c r="AF4" s="21" t="s">
        <v>1</v>
      </c>
      <c r="AG4" s="21" t="s">
        <v>1</v>
      </c>
      <c r="AH4" s="21" t="s">
        <v>1</v>
      </c>
      <c r="AI4" s="21" t="s">
        <v>1</v>
      </c>
      <c r="AJ4" s="21" t="s">
        <v>1</v>
      </c>
      <c r="AK4" s="22" t="s">
        <v>1</v>
      </c>
    </row>
    <row r="5" spans="1:37" ht="12.75">
      <c r="A5" s="23" t="s">
        <v>2</v>
      </c>
      <c r="B5" s="24" t="s">
        <v>3</v>
      </c>
      <c r="C5" s="25">
        <v>44927</v>
      </c>
      <c r="D5" s="25">
        <v>44661</v>
      </c>
      <c r="E5" s="25">
        <v>44562</v>
      </c>
      <c r="F5" s="25">
        <v>44197</v>
      </c>
      <c r="G5" s="25">
        <v>43831</v>
      </c>
      <c r="H5" s="25">
        <v>43466</v>
      </c>
      <c r="I5" s="25">
        <v>43101</v>
      </c>
      <c r="J5" s="25">
        <v>42736</v>
      </c>
      <c r="K5" s="25">
        <v>42431</v>
      </c>
      <c r="L5" s="25">
        <v>42370</v>
      </c>
      <c r="M5" s="25">
        <v>42005</v>
      </c>
      <c r="N5" s="25">
        <v>41640</v>
      </c>
      <c r="O5" s="25">
        <v>41275</v>
      </c>
      <c r="P5" s="25">
        <v>41016</v>
      </c>
      <c r="Q5" s="25">
        <v>40909</v>
      </c>
      <c r="R5" s="25">
        <v>40544</v>
      </c>
      <c r="S5" s="25">
        <v>40299</v>
      </c>
      <c r="T5" s="25">
        <v>39814</v>
      </c>
      <c r="U5" s="25">
        <v>39539</v>
      </c>
      <c r="V5" s="25">
        <v>39083</v>
      </c>
      <c r="W5" s="25">
        <v>38808</v>
      </c>
      <c r="X5" s="25">
        <v>38718</v>
      </c>
      <c r="Y5" s="25">
        <v>38353</v>
      </c>
      <c r="Z5" s="25">
        <v>37987</v>
      </c>
      <c r="AA5" s="25">
        <v>37622</v>
      </c>
      <c r="AB5" s="25">
        <v>37257</v>
      </c>
      <c r="AC5" s="25">
        <v>36892</v>
      </c>
      <c r="AD5" s="25">
        <v>36526</v>
      </c>
      <c r="AE5" s="25">
        <v>36161</v>
      </c>
      <c r="AF5" s="25">
        <v>35796</v>
      </c>
      <c r="AG5" s="25">
        <v>35431</v>
      </c>
      <c r="AH5" s="25">
        <v>35065</v>
      </c>
      <c r="AI5" s="25">
        <v>34700</v>
      </c>
      <c r="AJ5" s="25">
        <v>34335</v>
      </c>
      <c r="AK5" s="26">
        <v>33970</v>
      </c>
    </row>
    <row r="6" spans="1:37" ht="13.5" thickBot="1">
      <c r="A6" s="27" t="s">
        <v>4</v>
      </c>
      <c r="B6" s="28" t="s">
        <v>5</v>
      </c>
      <c r="C6" s="28">
        <v>430</v>
      </c>
      <c r="D6" s="28">
        <v>415</v>
      </c>
      <c r="E6" s="28">
        <v>362</v>
      </c>
      <c r="F6" s="28">
        <v>362</v>
      </c>
      <c r="G6" s="28">
        <v>362</v>
      </c>
      <c r="H6" s="28">
        <v>362</v>
      </c>
      <c r="I6" s="28">
        <v>362</v>
      </c>
      <c r="J6" s="28">
        <v>362</v>
      </c>
      <c r="K6" s="28">
        <v>342</v>
      </c>
      <c r="L6" s="28">
        <v>322</v>
      </c>
      <c r="M6" s="28">
        <v>322</v>
      </c>
      <c r="N6" s="28">
        <v>322</v>
      </c>
      <c r="O6" s="28">
        <v>322</v>
      </c>
      <c r="P6" s="28">
        <v>312</v>
      </c>
      <c r="Q6" s="28">
        <v>302</v>
      </c>
      <c r="R6" s="28">
        <v>302</v>
      </c>
      <c r="S6" s="28">
        <v>292</v>
      </c>
      <c r="T6" s="28">
        <v>282</v>
      </c>
      <c r="U6" s="28">
        <v>272</v>
      </c>
      <c r="V6" s="28">
        <v>262</v>
      </c>
      <c r="W6" s="28">
        <v>252</v>
      </c>
      <c r="X6" s="28">
        <v>242</v>
      </c>
      <c r="Y6" s="28">
        <v>242</v>
      </c>
      <c r="Z6" s="28">
        <v>232</v>
      </c>
      <c r="AA6" s="28">
        <v>222</v>
      </c>
      <c r="AB6" s="28">
        <v>212</v>
      </c>
      <c r="AC6" s="28">
        <v>184</v>
      </c>
      <c r="AD6" s="28">
        <v>184</v>
      </c>
      <c r="AE6" s="28">
        <v>184</v>
      </c>
      <c r="AF6" s="28">
        <v>179</v>
      </c>
      <c r="AG6" s="28">
        <v>174</v>
      </c>
      <c r="AH6" s="28">
        <v>169</v>
      </c>
      <c r="AI6" s="28">
        <v>164</v>
      </c>
      <c r="AJ6" s="28">
        <v>158</v>
      </c>
      <c r="AK6" s="29">
        <v>152</v>
      </c>
    </row>
    <row r="7" spans="1:37" ht="13.5" thickTop="1">
      <c r="A7" s="5">
        <v>0.005</v>
      </c>
      <c r="B7" s="33">
        <f>A7*400</f>
        <v>2</v>
      </c>
      <c r="C7" s="67">
        <f>B7*430</f>
        <v>860</v>
      </c>
      <c r="D7" s="67">
        <f aca="true" t="shared" si="0" ref="D7:D25">B7*415</f>
        <v>830</v>
      </c>
      <c r="E7" s="67">
        <f aca="true" t="shared" si="1" ref="E7:E25">B7*362</f>
        <v>724</v>
      </c>
      <c r="F7" s="67">
        <f aca="true" t="shared" si="2" ref="F7:F25">B7*362</f>
        <v>724</v>
      </c>
      <c r="G7" s="67">
        <f aca="true" t="shared" si="3" ref="G7:G25">B7*362</f>
        <v>724</v>
      </c>
      <c r="H7" s="67">
        <f aca="true" t="shared" si="4" ref="H7:H25">B7*362</f>
        <v>724</v>
      </c>
      <c r="I7" s="67">
        <f aca="true" t="shared" si="5" ref="I7:I25">B7*362</f>
        <v>724</v>
      </c>
      <c r="J7" s="67">
        <f>B7*362</f>
        <v>724</v>
      </c>
      <c r="K7" s="67">
        <f>B7*342</f>
        <v>684</v>
      </c>
      <c r="L7" s="67">
        <f aca="true" t="shared" si="6" ref="L7:L25">B7*322</f>
        <v>644</v>
      </c>
      <c r="M7" s="67">
        <f aca="true" t="shared" si="7" ref="M7:M25">B7*322</f>
        <v>644</v>
      </c>
      <c r="N7" s="67">
        <f>B7*322</f>
        <v>644</v>
      </c>
      <c r="O7" s="7">
        <f aca="true" t="shared" si="8" ref="O7:O25">B7*322</f>
        <v>644</v>
      </c>
      <c r="P7" s="7">
        <f aca="true" t="shared" si="9" ref="P7:P25">B7*312</f>
        <v>624</v>
      </c>
      <c r="Q7" s="7">
        <f aca="true" t="shared" si="10" ref="Q7:Q25">B7*302</f>
        <v>604</v>
      </c>
      <c r="R7" s="7">
        <f aca="true" t="shared" si="11" ref="R7:R25">B7*302</f>
        <v>604</v>
      </c>
      <c r="S7" s="7">
        <f>B7*292</f>
        <v>584</v>
      </c>
      <c r="T7" s="7">
        <f>B7*282</f>
        <v>564</v>
      </c>
      <c r="U7" s="7">
        <f>B7*272</f>
        <v>544</v>
      </c>
      <c r="V7" s="7">
        <f>B7*262</f>
        <v>524</v>
      </c>
      <c r="W7" s="7">
        <f>B7*252</f>
        <v>504</v>
      </c>
      <c r="X7" s="7">
        <f>B7*242</f>
        <v>484</v>
      </c>
      <c r="Y7" s="7">
        <f>B7*242</f>
        <v>484</v>
      </c>
      <c r="Z7" s="7">
        <f>B7*232</f>
        <v>464</v>
      </c>
      <c r="AA7" s="7">
        <f>B7*222</f>
        <v>444</v>
      </c>
      <c r="AB7" s="7">
        <f>B7*212</f>
        <v>424</v>
      </c>
      <c r="AC7" s="7">
        <f>B7*184</f>
        <v>368</v>
      </c>
      <c r="AD7" s="7">
        <f>B7*184</f>
        <v>368</v>
      </c>
      <c r="AE7" s="7">
        <f>B7*184</f>
        <v>368</v>
      </c>
      <c r="AF7" s="7">
        <f>B7*179</f>
        <v>358</v>
      </c>
      <c r="AG7" s="8">
        <f>B7*174</f>
        <v>348</v>
      </c>
      <c r="AH7" s="8">
        <f>B7*169</f>
        <v>338</v>
      </c>
      <c r="AI7" s="8">
        <f>B7*164</f>
        <v>328</v>
      </c>
      <c r="AJ7" s="8">
        <f>B7*158</f>
        <v>316</v>
      </c>
      <c r="AK7" s="9">
        <f>B7*152</f>
        <v>304</v>
      </c>
    </row>
    <row r="8" spans="1:37" ht="12.75">
      <c r="A8" s="10">
        <v>0.01</v>
      </c>
      <c r="B8" s="61">
        <f aca="true" t="shared" si="12" ref="B8:B23">A8*400</f>
        <v>4</v>
      </c>
      <c r="C8" s="12">
        <f>B8*430</f>
        <v>1720</v>
      </c>
      <c r="D8" s="12">
        <f t="shared" si="0"/>
        <v>1660</v>
      </c>
      <c r="E8" s="12">
        <f t="shared" si="1"/>
        <v>1448</v>
      </c>
      <c r="F8" s="12">
        <f t="shared" si="2"/>
        <v>1448</v>
      </c>
      <c r="G8" s="12">
        <f t="shared" si="3"/>
        <v>1448</v>
      </c>
      <c r="H8" s="12">
        <f t="shared" si="4"/>
        <v>1448</v>
      </c>
      <c r="I8" s="12">
        <f t="shared" si="5"/>
        <v>1448</v>
      </c>
      <c r="J8" s="12">
        <f aca="true" t="shared" si="13" ref="J8:J25">B8*362</f>
        <v>1448</v>
      </c>
      <c r="K8" s="12">
        <f aca="true" t="shared" si="14" ref="K8:K25">B8*342</f>
        <v>1368</v>
      </c>
      <c r="L8" s="64">
        <f t="shared" si="6"/>
        <v>1288</v>
      </c>
      <c r="M8" s="64">
        <f t="shared" si="7"/>
        <v>1288</v>
      </c>
      <c r="N8" s="64">
        <f aca="true" t="shared" si="15" ref="N8:N25">B8*322</f>
        <v>1288</v>
      </c>
      <c r="O8" s="12">
        <f t="shared" si="8"/>
        <v>1288</v>
      </c>
      <c r="P8" s="12">
        <f t="shared" si="9"/>
        <v>1248</v>
      </c>
      <c r="Q8" s="12">
        <f t="shared" si="10"/>
        <v>1208</v>
      </c>
      <c r="R8" s="12">
        <f t="shared" si="11"/>
        <v>1208</v>
      </c>
      <c r="S8" s="12">
        <f>B8*292</f>
        <v>1168</v>
      </c>
      <c r="T8" s="12">
        <f>B8*282</f>
        <v>1128</v>
      </c>
      <c r="U8" s="12">
        <f>B8*272</f>
        <v>1088</v>
      </c>
      <c r="V8" s="12">
        <f aca="true" t="shared" si="16" ref="V8:V25">B8*262</f>
        <v>1048</v>
      </c>
      <c r="W8" s="12">
        <f aca="true" t="shared" si="17" ref="W8:W25">B8*252</f>
        <v>1008</v>
      </c>
      <c r="X8" s="12">
        <f aca="true" t="shared" si="18" ref="X8:X25">B8*242</f>
        <v>968</v>
      </c>
      <c r="Y8" s="12">
        <f aca="true" t="shared" si="19" ref="Y8:Y25">B8*242</f>
        <v>968</v>
      </c>
      <c r="Z8" s="12">
        <f aca="true" t="shared" si="20" ref="Z8:Z25">B8*232</f>
        <v>928</v>
      </c>
      <c r="AA8" s="12">
        <f aca="true" t="shared" si="21" ref="AA8:AA25">B8*222</f>
        <v>888</v>
      </c>
      <c r="AB8" s="12">
        <f aca="true" t="shared" si="22" ref="AB8:AB25">B8*212</f>
        <v>848</v>
      </c>
      <c r="AC8" s="12">
        <f aca="true" t="shared" si="23" ref="AC8:AC25">B8*184</f>
        <v>736</v>
      </c>
      <c r="AD8" s="12">
        <f aca="true" t="shared" si="24" ref="AD8:AD25">B8*184</f>
        <v>736</v>
      </c>
      <c r="AE8" s="12">
        <f aca="true" t="shared" si="25" ref="AE8:AE25">B8*184</f>
        <v>736</v>
      </c>
      <c r="AF8" s="12">
        <f aca="true" t="shared" si="26" ref="AF8:AF25">B8*179</f>
        <v>716</v>
      </c>
      <c r="AG8" s="13">
        <f aca="true" t="shared" si="27" ref="AG8:AG23">B8*174</f>
        <v>696</v>
      </c>
      <c r="AH8" s="13">
        <f aca="true" t="shared" si="28" ref="AH8:AH23">B8*169</f>
        <v>676</v>
      </c>
      <c r="AI8" s="13">
        <f aca="true" t="shared" si="29" ref="AI8:AI23">B8*164</f>
        <v>656</v>
      </c>
      <c r="AJ8" s="13">
        <f aca="true" t="shared" si="30" ref="AJ8:AJ23">B8*158</f>
        <v>632</v>
      </c>
      <c r="AK8" s="14">
        <f aca="true" t="shared" si="31" ref="AK8:AK23">B8*152</f>
        <v>608</v>
      </c>
    </row>
    <row r="9" spans="1:37" ht="12.75">
      <c r="A9" s="10">
        <v>0.02</v>
      </c>
      <c r="B9" s="61">
        <f t="shared" si="12"/>
        <v>8</v>
      </c>
      <c r="C9" s="12">
        <f aca="true" t="shared" si="32" ref="C9:C25">B9*430</f>
        <v>3440</v>
      </c>
      <c r="D9" s="12">
        <f t="shared" si="0"/>
        <v>3320</v>
      </c>
      <c r="E9" s="12">
        <f t="shared" si="1"/>
        <v>2896</v>
      </c>
      <c r="F9" s="12">
        <f t="shared" si="2"/>
        <v>2896</v>
      </c>
      <c r="G9" s="12">
        <f t="shared" si="3"/>
        <v>2896</v>
      </c>
      <c r="H9" s="12">
        <f t="shared" si="4"/>
        <v>2896</v>
      </c>
      <c r="I9" s="12">
        <f t="shared" si="5"/>
        <v>2896</v>
      </c>
      <c r="J9" s="12">
        <f t="shared" si="13"/>
        <v>2896</v>
      </c>
      <c r="K9" s="12">
        <f t="shared" si="14"/>
        <v>2736</v>
      </c>
      <c r="L9" s="12">
        <f t="shared" si="6"/>
        <v>2576</v>
      </c>
      <c r="M9" s="12">
        <f t="shared" si="7"/>
        <v>2576</v>
      </c>
      <c r="N9" s="12">
        <f t="shared" si="15"/>
        <v>2576</v>
      </c>
      <c r="O9" s="12">
        <f t="shared" si="8"/>
        <v>2576</v>
      </c>
      <c r="P9" s="12">
        <f t="shared" si="9"/>
        <v>2496</v>
      </c>
      <c r="Q9" s="12">
        <f t="shared" si="10"/>
        <v>2416</v>
      </c>
      <c r="R9" s="12">
        <f t="shared" si="11"/>
        <v>2416</v>
      </c>
      <c r="S9" s="12">
        <f aca="true" t="shared" si="33" ref="S9:S24">B9*292</f>
        <v>2336</v>
      </c>
      <c r="T9" s="12">
        <f aca="true" t="shared" si="34" ref="T9:T25">B9*282</f>
        <v>2256</v>
      </c>
      <c r="U9" s="12">
        <f>B9*272</f>
        <v>2176</v>
      </c>
      <c r="V9" s="12">
        <f t="shared" si="16"/>
        <v>2096</v>
      </c>
      <c r="W9" s="12">
        <f t="shared" si="17"/>
        <v>2016</v>
      </c>
      <c r="X9" s="12">
        <f t="shared" si="18"/>
        <v>1936</v>
      </c>
      <c r="Y9" s="12">
        <f t="shared" si="19"/>
        <v>1936</v>
      </c>
      <c r="Z9" s="12">
        <f t="shared" si="20"/>
        <v>1856</v>
      </c>
      <c r="AA9" s="12">
        <f t="shared" si="21"/>
        <v>1776</v>
      </c>
      <c r="AB9" s="12">
        <f t="shared" si="22"/>
        <v>1696</v>
      </c>
      <c r="AC9" s="12">
        <f t="shared" si="23"/>
        <v>1472</v>
      </c>
      <c r="AD9" s="12">
        <f t="shared" si="24"/>
        <v>1472</v>
      </c>
      <c r="AE9" s="12">
        <f t="shared" si="25"/>
        <v>1472</v>
      </c>
      <c r="AF9" s="12">
        <f t="shared" si="26"/>
        <v>1432</v>
      </c>
      <c r="AG9" s="13">
        <f t="shared" si="27"/>
        <v>1392</v>
      </c>
      <c r="AH9" s="13">
        <f t="shared" si="28"/>
        <v>1352</v>
      </c>
      <c r="AI9" s="13">
        <f t="shared" si="29"/>
        <v>1312</v>
      </c>
      <c r="AJ9" s="13">
        <f t="shared" si="30"/>
        <v>1264</v>
      </c>
      <c r="AK9" s="14">
        <f t="shared" si="31"/>
        <v>1216</v>
      </c>
    </row>
    <row r="10" spans="1:37" ht="12.75">
      <c r="A10" s="10">
        <v>0.025</v>
      </c>
      <c r="B10" s="61">
        <f t="shared" si="12"/>
        <v>10</v>
      </c>
      <c r="C10" s="12">
        <f t="shared" si="32"/>
        <v>4300</v>
      </c>
      <c r="D10" s="12">
        <f t="shared" si="0"/>
        <v>4150</v>
      </c>
      <c r="E10" s="12">
        <f t="shared" si="1"/>
        <v>3620</v>
      </c>
      <c r="F10" s="12">
        <f t="shared" si="2"/>
        <v>3620</v>
      </c>
      <c r="G10" s="12">
        <f t="shared" si="3"/>
        <v>3620</v>
      </c>
      <c r="H10" s="12">
        <f t="shared" si="4"/>
        <v>3620</v>
      </c>
      <c r="I10" s="12">
        <f t="shared" si="5"/>
        <v>3620</v>
      </c>
      <c r="J10" s="12">
        <f t="shared" si="13"/>
        <v>3620</v>
      </c>
      <c r="K10" s="12">
        <f t="shared" si="14"/>
        <v>3420</v>
      </c>
      <c r="L10" s="12">
        <f t="shared" si="6"/>
        <v>3220</v>
      </c>
      <c r="M10" s="12">
        <f t="shared" si="7"/>
        <v>3220</v>
      </c>
      <c r="N10" s="12">
        <f t="shared" si="15"/>
        <v>3220</v>
      </c>
      <c r="O10" s="12">
        <f t="shared" si="8"/>
        <v>3220</v>
      </c>
      <c r="P10" s="12">
        <f t="shared" si="9"/>
        <v>3120</v>
      </c>
      <c r="Q10" s="12">
        <f t="shared" si="10"/>
        <v>3020</v>
      </c>
      <c r="R10" s="12">
        <f t="shared" si="11"/>
        <v>3020</v>
      </c>
      <c r="S10" s="12">
        <f t="shared" si="33"/>
        <v>2920</v>
      </c>
      <c r="T10" s="12">
        <f t="shared" si="34"/>
        <v>2820</v>
      </c>
      <c r="U10" s="12">
        <f aca="true" t="shared" si="35" ref="U10:U25">B10*272</f>
        <v>2720</v>
      </c>
      <c r="V10" s="12">
        <f t="shared" si="16"/>
        <v>2620</v>
      </c>
      <c r="W10" s="12">
        <f t="shared" si="17"/>
        <v>2520</v>
      </c>
      <c r="X10" s="12">
        <f t="shared" si="18"/>
        <v>2420</v>
      </c>
      <c r="Y10" s="12">
        <f t="shared" si="19"/>
        <v>2420</v>
      </c>
      <c r="Z10" s="12">
        <f t="shared" si="20"/>
        <v>2320</v>
      </c>
      <c r="AA10" s="12">
        <f t="shared" si="21"/>
        <v>2220</v>
      </c>
      <c r="AB10" s="12">
        <f t="shared" si="22"/>
        <v>2120</v>
      </c>
      <c r="AC10" s="12">
        <f t="shared" si="23"/>
        <v>1840</v>
      </c>
      <c r="AD10" s="12">
        <f t="shared" si="24"/>
        <v>1840</v>
      </c>
      <c r="AE10" s="12">
        <f t="shared" si="25"/>
        <v>1840</v>
      </c>
      <c r="AF10" s="12">
        <f t="shared" si="26"/>
        <v>1790</v>
      </c>
      <c r="AG10" s="13">
        <f t="shared" si="27"/>
        <v>1740</v>
      </c>
      <c r="AH10" s="13">
        <f t="shared" si="28"/>
        <v>1690</v>
      </c>
      <c r="AI10" s="13">
        <f t="shared" si="29"/>
        <v>1640</v>
      </c>
      <c r="AJ10" s="13">
        <f t="shared" si="30"/>
        <v>1580</v>
      </c>
      <c r="AK10" s="14">
        <f t="shared" si="31"/>
        <v>1520</v>
      </c>
    </row>
    <row r="11" spans="1:37" ht="12.75">
      <c r="A11" s="10">
        <v>0.03</v>
      </c>
      <c r="B11" s="61">
        <f t="shared" si="12"/>
        <v>12</v>
      </c>
      <c r="C11" s="12">
        <f t="shared" si="32"/>
        <v>5160</v>
      </c>
      <c r="D11" s="12">
        <f t="shared" si="0"/>
        <v>4980</v>
      </c>
      <c r="E11" s="12">
        <f t="shared" si="1"/>
        <v>4344</v>
      </c>
      <c r="F11" s="12">
        <f t="shared" si="2"/>
        <v>4344</v>
      </c>
      <c r="G11" s="12">
        <f t="shared" si="3"/>
        <v>4344</v>
      </c>
      <c r="H11" s="12">
        <f t="shared" si="4"/>
        <v>4344</v>
      </c>
      <c r="I11" s="12">
        <f t="shared" si="5"/>
        <v>4344</v>
      </c>
      <c r="J11" s="12">
        <f t="shared" si="13"/>
        <v>4344</v>
      </c>
      <c r="K11" s="12">
        <f t="shared" si="14"/>
        <v>4104</v>
      </c>
      <c r="L11" s="12">
        <f t="shared" si="6"/>
        <v>3864</v>
      </c>
      <c r="M11" s="12">
        <f t="shared" si="7"/>
        <v>3864</v>
      </c>
      <c r="N11" s="12">
        <f t="shared" si="15"/>
        <v>3864</v>
      </c>
      <c r="O11" s="12">
        <f t="shared" si="8"/>
        <v>3864</v>
      </c>
      <c r="P11" s="12">
        <f t="shared" si="9"/>
        <v>3744</v>
      </c>
      <c r="Q11" s="12">
        <f t="shared" si="10"/>
        <v>3624</v>
      </c>
      <c r="R11" s="12">
        <f t="shared" si="11"/>
        <v>3624</v>
      </c>
      <c r="S11" s="12">
        <f t="shared" si="33"/>
        <v>3504</v>
      </c>
      <c r="T11" s="12">
        <f t="shared" si="34"/>
        <v>3384</v>
      </c>
      <c r="U11" s="12">
        <f t="shared" si="35"/>
        <v>3264</v>
      </c>
      <c r="V11" s="12">
        <f t="shared" si="16"/>
        <v>3144</v>
      </c>
      <c r="W11" s="12">
        <f t="shared" si="17"/>
        <v>3024</v>
      </c>
      <c r="X11" s="12">
        <f t="shared" si="18"/>
        <v>2904</v>
      </c>
      <c r="Y11" s="12">
        <f t="shared" si="19"/>
        <v>2904</v>
      </c>
      <c r="Z11" s="12">
        <f t="shared" si="20"/>
        <v>2784</v>
      </c>
      <c r="AA11" s="12">
        <f t="shared" si="21"/>
        <v>2664</v>
      </c>
      <c r="AB11" s="12">
        <f t="shared" si="22"/>
        <v>2544</v>
      </c>
      <c r="AC11" s="12">
        <f t="shared" si="23"/>
        <v>2208</v>
      </c>
      <c r="AD11" s="12">
        <f t="shared" si="24"/>
        <v>2208</v>
      </c>
      <c r="AE11" s="12">
        <f t="shared" si="25"/>
        <v>2208</v>
      </c>
      <c r="AF11" s="12">
        <f t="shared" si="26"/>
        <v>2148</v>
      </c>
      <c r="AG11" s="13">
        <f t="shared" si="27"/>
        <v>2088</v>
      </c>
      <c r="AH11" s="13">
        <f t="shared" si="28"/>
        <v>2028</v>
      </c>
      <c r="AI11" s="13">
        <f t="shared" si="29"/>
        <v>1968</v>
      </c>
      <c r="AJ11" s="13">
        <f t="shared" si="30"/>
        <v>1896</v>
      </c>
      <c r="AK11" s="14">
        <f t="shared" si="31"/>
        <v>1824</v>
      </c>
    </row>
    <row r="12" spans="1:37" ht="12.75">
      <c r="A12" s="10">
        <v>0.04</v>
      </c>
      <c r="B12" s="61">
        <f t="shared" si="12"/>
        <v>16</v>
      </c>
      <c r="C12" s="12">
        <f t="shared" si="32"/>
        <v>6880</v>
      </c>
      <c r="D12" s="12">
        <f t="shared" si="0"/>
        <v>6640</v>
      </c>
      <c r="E12" s="12">
        <f t="shared" si="1"/>
        <v>5792</v>
      </c>
      <c r="F12" s="12">
        <f t="shared" si="2"/>
        <v>5792</v>
      </c>
      <c r="G12" s="12">
        <f t="shared" si="3"/>
        <v>5792</v>
      </c>
      <c r="H12" s="12">
        <f t="shared" si="4"/>
        <v>5792</v>
      </c>
      <c r="I12" s="12">
        <f t="shared" si="5"/>
        <v>5792</v>
      </c>
      <c r="J12" s="12">
        <f t="shared" si="13"/>
        <v>5792</v>
      </c>
      <c r="K12" s="12">
        <f t="shared" si="14"/>
        <v>5472</v>
      </c>
      <c r="L12" s="12">
        <f t="shared" si="6"/>
        <v>5152</v>
      </c>
      <c r="M12" s="12">
        <f t="shared" si="7"/>
        <v>5152</v>
      </c>
      <c r="N12" s="12">
        <f t="shared" si="15"/>
        <v>5152</v>
      </c>
      <c r="O12" s="12">
        <f t="shared" si="8"/>
        <v>5152</v>
      </c>
      <c r="P12" s="12">
        <f t="shared" si="9"/>
        <v>4992</v>
      </c>
      <c r="Q12" s="12">
        <f t="shared" si="10"/>
        <v>4832</v>
      </c>
      <c r="R12" s="12">
        <f t="shared" si="11"/>
        <v>4832</v>
      </c>
      <c r="S12" s="12">
        <f t="shared" si="33"/>
        <v>4672</v>
      </c>
      <c r="T12" s="12">
        <f t="shared" si="34"/>
        <v>4512</v>
      </c>
      <c r="U12" s="12">
        <f t="shared" si="35"/>
        <v>4352</v>
      </c>
      <c r="V12" s="12">
        <f t="shared" si="16"/>
        <v>4192</v>
      </c>
      <c r="W12" s="12">
        <f t="shared" si="17"/>
        <v>4032</v>
      </c>
      <c r="X12" s="12">
        <f t="shared" si="18"/>
        <v>3872</v>
      </c>
      <c r="Y12" s="12">
        <f t="shared" si="19"/>
        <v>3872</v>
      </c>
      <c r="Z12" s="12">
        <f t="shared" si="20"/>
        <v>3712</v>
      </c>
      <c r="AA12" s="12">
        <f t="shared" si="21"/>
        <v>3552</v>
      </c>
      <c r="AB12" s="12">
        <f t="shared" si="22"/>
        <v>3392</v>
      </c>
      <c r="AC12" s="12">
        <f t="shared" si="23"/>
        <v>2944</v>
      </c>
      <c r="AD12" s="12">
        <f t="shared" si="24"/>
        <v>2944</v>
      </c>
      <c r="AE12" s="12">
        <f t="shared" si="25"/>
        <v>2944</v>
      </c>
      <c r="AF12" s="12">
        <f t="shared" si="26"/>
        <v>2864</v>
      </c>
      <c r="AG12" s="13">
        <f t="shared" si="27"/>
        <v>2784</v>
      </c>
      <c r="AH12" s="13">
        <f t="shared" si="28"/>
        <v>2704</v>
      </c>
      <c r="AI12" s="13">
        <f t="shared" si="29"/>
        <v>2624</v>
      </c>
      <c r="AJ12" s="13">
        <f t="shared" si="30"/>
        <v>2528</v>
      </c>
      <c r="AK12" s="14">
        <f t="shared" si="31"/>
        <v>2432</v>
      </c>
    </row>
    <row r="13" spans="1:37" ht="12.75">
      <c r="A13" s="10">
        <v>0.05</v>
      </c>
      <c r="B13" s="61">
        <f t="shared" si="12"/>
        <v>20</v>
      </c>
      <c r="C13" s="12">
        <f t="shared" si="32"/>
        <v>8600</v>
      </c>
      <c r="D13" s="12">
        <f t="shared" si="0"/>
        <v>8300</v>
      </c>
      <c r="E13" s="12">
        <f t="shared" si="1"/>
        <v>7240</v>
      </c>
      <c r="F13" s="12">
        <f t="shared" si="2"/>
        <v>7240</v>
      </c>
      <c r="G13" s="12">
        <f t="shared" si="3"/>
        <v>7240</v>
      </c>
      <c r="H13" s="12">
        <f t="shared" si="4"/>
        <v>7240</v>
      </c>
      <c r="I13" s="12">
        <f t="shared" si="5"/>
        <v>7240</v>
      </c>
      <c r="J13" s="12">
        <f t="shared" si="13"/>
        <v>7240</v>
      </c>
      <c r="K13" s="12">
        <f t="shared" si="14"/>
        <v>6840</v>
      </c>
      <c r="L13" s="12">
        <f t="shared" si="6"/>
        <v>6440</v>
      </c>
      <c r="M13" s="12">
        <f t="shared" si="7"/>
        <v>6440</v>
      </c>
      <c r="N13" s="12">
        <f t="shared" si="15"/>
        <v>6440</v>
      </c>
      <c r="O13" s="12">
        <f t="shared" si="8"/>
        <v>6440</v>
      </c>
      <c r="P13" s="12">
        <f t="shared" si="9"/>
        <v>6240</v>
      </c>
      <c r="Q13" s="12">
        <f t="shared" si="10"/>
        <v>6040</v>
      </c>
      <c r="R13" s="12">
        <f t="shared" si="11"/>
        <v>6040</v>
      </c>
      <c r="S13" s="12">
        <f t="shared" si="33"/>
        <v>5840</v>
      </c>
      <c r="T13" s="12">
        <f t="shared" si="34"/>
        <v>5640</v>
      </c>
      <c r="U13" s="12">
        <f t="shared" si="35"/>
        <v>5440</v>
      </c>
      <c r="V13" s="12">
        <f t="shared" si="16"/>
        <v>5240</v>
      </c>
      <c r="W13" s="12">
        <f t="shared" si="17"/>
        <v>5040</v>
      </c>
      <c r="X13" s="12">
        <f t="shared" si="18"/>
        <v>4840</v>
      </c>
      <c r="Y13" s="12">
        <f t="shared" si="19"/>
        <v>4840</v>
      </c>
      <c r="Z13" s="12">
        <f t="shared" si="20"/>
        <v>4640</v>
      </c>
      <c r="AA13" s="12">
        <f t="shared" si="21"/>
        <v>4440</v>
      </c>
      <c r="AB13" s="12">
        <f t="shared" si="22"/>
        <v>4240</v>
      </c>
      <c r="AC13" s="12">
        <f t="shared" si="23"/>
        <v>3680</v>
      </c>
      <c r="AD13" s="12">
        <f t="shared" si="24"/>
        <v>3680</v>
      </c>
      <c r="AE13" s="12">
        <f t="shared" si="25"/>
        <v>3680</v>
      </c>
      <c r="AF13" s="12">
        <f t="shared" si="26"/>
        <v>3580</v>
      </c>
      <c r="AG13" s="13">
        <f t="shared" si="27"/>
        <v>3480</v>
      </c>
      <c r="AH13" s="13">
        <f t="shared" si="28"/>
        <v>3380</v>
      </c>
      <c r="AI13" s="13">
        <f t="shared" si="29"/>
        <v>3280</v>
      </c>
      <c r="AJ13" s="13">
        <f t="shared" si="30"/>
        <v>3160</v>
      </c>
      <c r="AK13" s="14">
        <f t="shared" si="31"/>
        <v>3040</v>
      </c>
    </row>
    <row r="14" spans="1:37" ht="12.75">
      <c r="A14" s="10">
        <v>0.075</v>
      </c>
      <c r="B14" s="61">
        <f t="shared" si="12"/>
        <v>30</v>
      </c>
      <c r="C14" s="12">
        <f t="shared" si="32"/>
        <v>12900</v>
      </c>
      <c r="D14" s="12">
        <f t="shared" si="0"/>
        <v>12450</v>
      </c>
      <c r="E14" s="12">
        <f t="shared" si="1"/>
        <v>10860</v>
      </c>
      <c r="F14" s="12">
        <f t="shared" si="2"/>
        <v>10860</v>
      </c>
      <c r="G14" s="12">
        <f t="shared" si="3"/>
        <v>10860</v>
      </c>
      <c r="H14" s="12">
        <f t="shared" si="4"/>
        <v>10860</v>
      </c>
      <c r="I14" s="12">
        <f t="shared" si="5"/>
        <v>10860</v>
      </c>
      <c r="J14" s="12">
        <f t="shared" si="13"/>
        <v>10860</v>
      </c>
      <c r="K14" s="12">
        <f t="shared" si="14"/>
        <v>10260</v>
      </c>
      <c r="L14" s="12">
        <f t="shared" si="6"/>
        <v>9660</v>
      </c>
      <c r="M14" s="12">
        <f t="shared" si="7"/>
        <v>9660</v>
      </c>
      <c r="N14" s="12">
        <f t="shared" si="15"/>
        <v>9660</v>
      </c>
      <c r="O14" s="12">
        <f t="shared" si="8"/>
        <v>9660</v>
      </c>
      <c r="P14" s="12">
        <f t="shared" si="9"/>
        <v>9360</v>
      </c>
      <c r="Q14" s="12">
        <f t="shared" si="10"/>
        <v>9060</v>
      </c>
      <c r="R14" s="12">
        <f t="shared" si="11"/>
        <v>9060</v>
      </c>
      <c r="S14" s="12">
        <f t="shared" si="33"/>
        <v>8760</v>
      </c>
      <c r="T14" s="12">
        <f t="shared" si="34"/>
        <v>8460</v>
      </c>
      <c r="U14" s="12">
        <f t="shared" si="35"/>
        <v>8160</v>
      </c>
      <c r="V14" s="12">
        <f t="shared" si="16"/>
        <v>7860</v>
      </c>
      <c r="W14" s="12">
        <f t="shared" si="17"/>
        <v>7560</v>
      </c>
      <c r="X14" s="12">
        <f t="shared" si="18"/>
        <v>7260</v>
      </c>
      <c r="Y14" s="12">
        <f t="shared" si="19"/>
        <v>7260</v>
      </c>
      <c r="Z14" s="12">
        <f t="shared" si="20"/>
        <v>6960</v>
      </c>
      <c r="AA14" s="12">
        <f t="shared" si="21"/>
        <v>6660</v>
      </c>
      <c r="AB14" s="12">
        <f t="shared" si="22"/>
        <v>6360</v>
      </c>
      <c r="AC14" s="12">
        <f t="shared" si="23"/>
        <v>5520</v>
      </c>
      <c r="AD14" s="12">
        <f t="shared" si="24"/>
        <v>5520</v>
      </c>
      <c r="AE14" s="12">
        <f t="shared" si="25"/>
        <v>5520</v>
      </c>
      <c r="AF14" s="12">
        <f t="shared" si="26"/>
        <v>5370</v>
      </c>
      <c r="AG14" s="13">
        <f t="shared" si="27"/>
        <v>5220</v>
      </c>
      <c r="AH14" s="13">
        <f t="shared" si="28"/>
        <v>5070</v>
      </c>
      <c r="AI14" s="13">
        <f t="shared" si="29"/>
        <v>4920</v>
      </c>
      <c r="AJ14" s="13">
        <f t="shared" si="30"/>
        <v>4740</v>
      </c>
      <c r="AK14" s="14">
        <f t="shared" si="31"/>
        <v>4560</v>
      </c>
    </row>
    <row r="15" spans="1:37" ht="12.75">
      <c r="A15" s="10">
        <v>0.1</v>
      </c>
      <c r="B15" s="61">
        <f t="shared" si="12"/>
        <v>40</v>
      </c>
      <c r="C15" s="12">
        <f t="shared" si="32"/>
        <v>17200</v>
      </c>
      <c r="D15" s="12">
        <f t="shared" si="0"/>
        <v>16600</v>
      </c>
      <c r="E15" s="12">
        <f t="shared" si="1"/>
        <v>14480</v>
      </c>
      <c r="F15" s="12">
        <f t="shared" si="2"/>
        <v>14480</v>
      </c>
      <c r="G15" s="12">
        <f t="shared" si="3"/>
        <v>14480</v>
      </c>
      <c r="H15" s="12">
        <f t="shared" si="4"/>
        <v>14480</v>
      </c>
      <c r="I15" s="12">
        <f t="shared" si="5"/>
        <v>14480</v>
      </c>
      <c r="J15" s="12">
        <f t="shared" si="13"/>
        <v>14480</v>
      </c>
      <c r="K15" s="12">
        <f t="shared" si="14"/>
        <v>13680</v>
      </c>
      <c r="L15" s="12">
        <f t="shared" si="6"/>
        <v>12880</v>
      </c>
      <c r="M15" s="12">
        <f t="shared" si="7"/>
        <v>12880</v>
      </c>
      <c r="N15" s="12">
        <f t="shared" si="15"/>
        <v>12880</v>
      </c>
      <c r="O15" s="12">
        <f t="shared" si="8"/>
        <v>12880</v>
      </c>
      <c r="P15" s="12">
        <f t="shared" si="9"/>
        <v>12480</v>
      </c>
      <c r="Q15" s="12">
        <f t="shared" si="10"/>
        <v>12080</v>
      </c>
      <c r="R15" s="12">
        <f t="shared" si="11"/>
        <v>12080</v>
      </c>
      <c r="S15" s="12">
        <f t="shared" si="33"/>
        <v>11680</v>
      </c>
      <c r="T15" s="12">
        <f t="shared" si="34"/>
        <v>11280</v>
      </c>
      <c r="U15" s="12">
        <f t="shared" si="35"/>
        <v>10880</v>
      </c>
      <c r="V15" s="12">
        <f t="shared" si="16"/>
        <v>10480</v>
      </c>
      <c r="W15" s="12">
        <f t="shared" si="17"/>
        <v>10080</v>
      </c>
      <c r="X15" s="12">
        <f t="shared" si="18"/>
        <v>9680</v>
      </c>
      <c r="Y15" s="12">
        <f t="shared" si="19"/>
        <v>9680</v>
      </c>
      <c r="Z15" s="12">
        <f t="shared" si="20"/>
        <v>9280</v>
      </c>
      <c r="AA15" s="12">
        <f t="shared" si="21"/>
        <v>8880</v>
      </c>
      <c r="AB15" s="12">
        <f t="shared" si="22"/>
        <v>8480</v>
      </c>
      <c r="AC15" s="12">
        <f t="shared" si="23"/>
        <v>7360</v>
      </c>
      <c r="AD15" s="12">
        <f t="shared" si="24"/>
        <v>7360</v>
      </c>
      <c r="AE15" s="12">
        <f t="shared" si="25"/>
        <v>7360</v>
      </c>
      <c r="AF15" s="12">
        <f t="shared" si="26"/>
        <v>7160</v>
      </c>
      <c r="AG15" s="13">
        <f t="shared" si="27"/>
        <v>6960</v>
      </c>
      <c r="AH15" s="13">
        <f t="shared" si="28"/>
        <v>6760</v>
      </c>
      <c r="AI15" s="13">
        <f t="shared" si="29"/>
        <v>6560</v>
      </c>
      <c r="AJ15" s="13">
        <f t="shared" si="30"/>
        <v>6320</v>
      </c>
      <c r="AK15" s="14">
        <f t="shared" si="31"/>
        <v>6080</v>
      </c>
    </row>
    <row r="16" spans="1:37" ht="12.75">
      <c r="A16" s="10">
        <v>0.125</v>
      </c>
      <c r="B16" s="61">
        <f t="shared" si="12"/>
        <v>50</v>
      </c>
      <c r="C16" s="12">
        <f t="shared" si="32"/>
        <v>21500</v>
      </c>
      <c r="D16" s="12">
        <f t="shared" si="0"/>
        <v>20750</v>
      </c>
      <c r="E16" s="12">
        <f t="shared" si="1"/>
        <v>18100</v>
      </c>
      <c r="F16" s="12">
        <f t="shared" si="2"/>
        <v>18100</v>
      </c>
      <c r="G16" s="12">
        <f t="shared" si="3"/>
        <v>18100</v>
      </c>
      <c r="H16" s="12">
        <f t="shared" si="4"/>
        <v>18100</v>
      </c>
      <c r="I16" s="12">
        <f t="shared" si="5"/>
        <v>18100</v>
      </c>
      <c r="J16" s="12">
        <f t="shared" si="13"/>
        <v>18100</v>
      </c>
      <c r="K16" s="12">
        <f t="shared" si="14"/>
        <v>17100</v>
      </c>
      <c r="L16" s="12">
        <f t="shared" si="6"/>
        <v>16100</v>
      </c>
      <c r="M16" s="12">
        <f t="shared" si="7"/>
        <v>16100</v>
      </c>
      <c r="N16" s="12">
        <f t="shared" si="15"/>
        <v>16100</v>
      </c>
      <c r="O16" s="12">
        <f t="shared" si="8"/>
        <v>16100</v>
      </c>
      <c r="P16" s="12">
        <f t="shared" si="9"/>
        <v>15600</v>
      </c>
      <c r="Q16" s="12">
        <f t="shared" si="10"/>
        <v>15100</v>
      </c>
      <c r="R16" s="12">
        <f t="shared" si="11"/>
        <v>15100</v>
      </c>
      <c r="S16" s="12">
        <f t="shared" si="33"/>
        <v>14600</v>
      </c>
      <c r="T16" s="12">
        <f t="shared" si="34"/>
        <v>14100</v>
      </c>
      <c r="U16" s="12">
        <f t="shared" si="35"/>
        <v>13600</v>
      </c>
      <c r="V16" s="12">
        <f t="shared" si="16"/>
        <v>13100</v>
      </c>
      <c r="W16" s="12">
        <f t="shared" si="17"/>
        <v>12600</v>
      </c>
      <c r="X16" s="12">
        <f t="shared" si="18"/>
        <v>12100</v>
      </c>
      <c r="Y16" s="12">
        <f t="shared" si="19"/>
        <v>12100</v>
      </c>
      <c r="Z16" s="12">
        <f t="shared" si="20"/>
        <v>11600</v>
      </c>
      <c r="AA16" s="12">
        <f t="shared" si="21"/>
        <v>11100</v>
      </c>
      <c r="AB16" s="12">
        <f t="shared" si="22"/>
        <v>10600</v>
      </c>
      <c r="AC16" s="12">
        <f t="shared" si="23"/>
        <v>9200</v>
      </c>
      <c r="AD16" s="12">
        <f t="shared" si="24"/>
        <v>9200</v>
      </c>
      <c r="AE16" s="12">
        <f t="shared" si="25"/>
        <v>9200</v>
      </c>
      <c r="AF16" s="12">
        <f t="shared" si="26"/>
        <v>8950</v>
      </c>
      <c r="AG16" s="13">
        <f t="shared" si="27"/>
        <v>8700</v>
      </c>
      <c r="AH16" s="13">
        <f t="shared" si="28"/>
        <v>8450</v>
      </c>
      <c r="AI16" s="13">
        <f t="shared" si="29"/>
        <v>8200</v>
      </c>
      <c r="AJ16" s="13">
        <f t="shared" si="30"/>
        <v>7900</v>
      </c>
      <c r="AK16" s="14">
        <f t="shared" si="31"/>
        <v>7600</v>
      </c>
    </row>
    <row r="17" spans="1:37" ht="12.75">
      <c r="A17" s="10">
        <v>0.15</v>
      </c>
      <c r="B17" s="61">
        <f t="shared" si="12"/>
        <v>60</v>
      </c>
      <c r="C17" s="12">
        <f t="shared" si="32"/>
        <v>25800</v>
      </c>
      <c r="D17" s="12">
        <f t="shared" si="0"/>
        <v>24900</v>
      </c>
      <c r="E17" s="12">
        <f t="shared" si="1"/>
        <v>21720</v>
      </c>
      <c r="F17" s="12">
        <f t="shared" si="2"/>
        <v>21720</v>
      </c>
      <c r="G17" s="12">
        <f t="shared" si="3"/>
        <v>21720</v>
      </c>
      <c r="H17" s="12">
        <f t="shared" si="4"/>
        <v>21720</v>
      </c>
      <c r="I17" s="12">
        <f t="shared" si="5"/>
        <v>21720</v>
      </c>
      <c r="J17" s="12">
        <f t="shared" si="13"/>
        <v>21720</v>
      </c>
      <c r="K17" s="12">
        <f t="shared" si="14"/>
        <v>20520</v>
      </c>
      <c r="L17" s="12">
        <f t="shared" si="6"/>
        <v>19320</v>
      </c>
      <c r="M17" s="12">
        <f t="shared" si="7"/>
        <v>19320</v>
      </c>
      <c r="N17" s="12">
        <f t="shared" si="15"/>
        <v>19320</v>
      </c>
      <c r="O17" s="12">
        <f t="shared" si="8"/>
        <v>19320</v>
      </c>
      <c r="P17" s="12">
        <f t="shared" si="9"/>
        <v>18720</v>
      </c>
      <c r="Q17" s="12">
        <f t="shared" si="10"/>
        <v>18120</v>
      </c>
      <c r="R17" s="12">
        <f t="shared" si="11"/>
        <v>18120</v>
      </c>
      <c r="S17" s="12">
        <f t="shared" si="33"/>
        <v>17520</v>
      </c>
      <c r="T17" s="12">
        <f t="shared" si="34"/>
        <v>16920</v>
      </c>
      <c r="U17" s="12">
        <f t="shared" si="35"/>
        <v>16320</v>
      </c>
      <c r="V17" s="12">
        <f t="shared" si="16"/>
        <v>15720</v>
      </c>
      <c r="W17" s="12">
        <f t="shared" si="17"/>
        <v>15120</v>
      </c>
      <c r="X17" s="12">
        <f t="shared" si="18"/>
        <v>14520</v>
      </c>
      <c r="Y17" s="12">
        <f t="shared" si="19"/>
        <v>14520</v>
      </c>
      <c r="Z17" s="12">
        <f t="shared" si="20"/>
        <v>13920</v>
      </c>
      <c r="AA17" s="12">
        <f t="shared" si="21"/>
        <v>13320</v>
      </c>
      <c r="AB17" s="12">
        <f t="shared" si="22"/>
        <v>12720</v>
      </c>
      <c r="AC17" s="12">
        <f t="shared" si="23"/>
        <v>11040</v>
      </c>
      <c r="AD17" s="12">
        <f t="shared" si="24"/>
        <v>11040</v>
      </c>
      <c r="AE17" s="12">
        <f t="shared" si="25"/>
        <v>11040</v>
      </c>
      <c r="AF17" s="12">
        <f t="shared" si="26"/>
        <v>10740</v>
      </c>
      <c r="AG17" s="13">
        <f t="shared" si="27"/>
        <v>10440</v>
      </c>
      <c r="AH17" s="13">
        <f t="shared" si="28"/>
        <v>10140</v>
      </c>
      <c r="AI17" s="13">
        <f t="shared" si="29"/>
        <v>9840</v>
      </c>
      <c r="AJ17" s="13">
        <f t="shared" si="30"/>
        <v>9480</v>
      </c>
      <c r="AK17" s="14">
        <f t="shared" si="31"/>
        <v>9120</v>
      </c>
    </row>
    <row r="18" spans="1:37" ht="12.75">
      <c r="A18" s="10">
        <v>0.2</v>
      </c>
      <c r="B18" s="61">
        <f t="shared" si="12"/>
        <v>80</v>
      </c>
      <c r="C18" s="12">
        <f t="shared" si="32"/>
        <v>34400</v>
      </c>
      <c r="D18" s="12">
        <f t="shared" si="0"/>
        <v>33200</v>
      </c>
      <c r="E18" s="12">
        <f t="shared" si="1"/>
        <v>28960</v>
      </c>
      <c r="F18" s="12">
        <f t="shared" si="2"/>
        <v>28960</v>
      </c>
      <c r="G18" s="12">
        <f t="shared" si="3"/>
        <v>28960</v>
      </c>
      <c r="H18" s="12">
        <f t="shared" si="4"/>
        <v>28960</v>
      </c>
      <c r="I18" s="12">
        <f t="shared" si="5"/>
        <v>28960</v>
      </c>
      <c r="J18" s="12">
        <f t="shared" si="13"/>
        <v>28960</v>
      </c>
      <c r="K18" s="12">
        <f t="shared" si="14"/>
        <v>27360</v>
      </c>
      <c r="L18" s="12">
        <f t="shared" si="6"/>
        <v>25760</v>
      </c>
      <c r="M18" s="12">
        <f t="shared" si="7"/>
        <v>25760</v>
      </c>
      <c r="N18" s="12">
        <f t="shared" si="15"/>
        <v>25760</v>
      </c>
      <c r="O18" s="12">
        <f t="shared" si="8"/>
        <v>25760</v>
      </c>
      <c r="P18" s="12">
        <f t="shared" si="9"/>
        <v>24960</v>
      </c>
      <c r="Q18" s="12">
        <f t="shared" si="10"/>
        <v>24160</v>
      </c>
      <c r="R18" s="12">
        <f t="shared" si="11"/>
        <v>24160</v>
      </c>
      <c r="S18" s="12">
        <f t="shared" si="33"/>
        <v>23360</v>
      </c>
      <c r="T18" s="12">
        <f t="shared" si="34"/>
        <v>22560</v>
      </c>
      <c r="U18" s="12">
        <f t="shared" si="35"/>
        <v>21760</v>
      </c>
      <c r="V18" s="12">
        <f t="shared" si="16"/>
        <v>20960</v>
      </c>
      <c r="W18" s="12">
        <f t="shared" si="17"/>
        <v>20160</v>
      </c>
      <c r="X18" s="12">
        <f t="shared" si="18"/>
        <v>19360</v>
      </c>
      <c r="Y18" s="12">
        <f t="shared" si="19"/>
        <v>19360</v>
      </c>
      <c r="Z18" s="12">
        <f t="shared" si="20"/>
        <v>18560</v>
      </c>
      <c r="AA18" s="12">
        <f t="shared" si="21"/>
        <v>17760</v>
      </c>
      <c r="AB18" s="12">
        <f t="shared" si="22"/>
        <v>16960</v>
      </c>
      <c r="AC18" s="12">
        <f t="shared" si="23"/>
        <v>14720</v>
      </c>
      <c r="AD18" s="12">
        <f t="shared" si="24"/>
        <v>14720</v>
      </c>
      <c r="AE18" s="12">
        <f t="shared" si="25"/>
        <v>14720</v>
      </c>
      <c r="AF18" s="12">
        <f t="shared" si="26"/>
        <v>14320</v>
      </c>
      <c r="AG18" s="13">
        <f t="shared" si="27"/>
        <v>13920</v>
      </c>
      <c r="AH18" s="13">
        <f t="shared" si="28"/>
        <v>13520</v>
      </c>
      <c r="AI18" s="13">
        <f t="shared" si="29"/>
        <v>13120</v>
      </c>
      <c r="AJ18" s="13">
        <f t="shared" si="30"/>
        <v>12640</v>
      </c>
      <c r="AK18" s="14">
        <f t="shared" si="31"/>
        <v>12160</v>
      </c>
    </row>
    <row r="19" spans="1:37" ht="12.75">
      <c r="A19" s="10">
        <v>0.25</v>
      </c>
      <c r="B19" s="61">
        <f t="shared" si="12"/>
        <v>100</v>
      </c>
      <c r="C19" s="12">
        <f t="shared" si="32"/>
        <v>43000</v>
      </c>
      <c r="D19" s="12">
        <f t="shared" si="0"/>
        <v>41500</v>
      </c>
      <c r="E19" s="12">
        <f t="shared" si="1"/>
        <v>36200</v>
      </c>
      <c r="F19" s="12">
        <f t="shared" si="2"/>
        <v>36200</v>
      </c>
      <c r="G19" s="12">
        <f t="shared" si="3"/>
        <v>36200</v>
      </c>
      <c r="H19" s="12">
        <f t="shared" si="4"/>
        <v>36200</v>
      </c>
      <c r="I19" s="12">
        <f t="shared" si="5"/>
        <v>36200</v>
      </c>
      <c r="J19" s="12">
        <f t="shared" si="13"/>
        <v>36200</v>
      </c>
      <c r="K19" s="12">
        <f t="shared" si="14"/>
        <v>34200</v>
      </c>
      <c r="L19" s="12">
        <f t="shared" si="6"/>
        <v>32200</v>
      </c>
      <c r="M19" s="12">
        <f t="shared" si="7"/>
        <v>32200</v>
      </c>
      <c r="N19" s="12">
        <f t="shared" si="15"/>
        <v>32200</v>
      </c>
      <c r="O19" s="12">
        <f t="shared" si="8"/>
        <v>32200</v>
      </c>
      <c r="P19" s="12">
        <f t="shared" si="9"/>
        <v>31200</v>
      </c>
      <c r="Q19" s="12">
        <f t="shared" si="10"/>
        <v>30200</v>
      </c>
      <c r="R19" s="12">
        <f t="shared" si="11"/>
        <v>30200</v>
      </c>
      <c r="S19" s="12">
        <f t="shared" si="33"/>
        <v>29200</v>
      </c>
      <c r="T19" s="12">
        <f t="shared" si="34"/>
        <v>28200</v>
      </c>
      <c r="U19" s="12">
        <f t="shared" si="35"/>
        <v>27200</v>
      </c>
      <c r="V19" s="12">
        <f t="shared" si="16"/>
        <v>26200</v>
      </c>
      <c r="W19" s="12">
        <f t="shared" si="17"/>
        <v>25200</v>
      </c>
      <c r="X19" s="12">
        <f t="shared" si="18"/>
        <v>24200</v>
      </c>
      <c r="Y19" s="12">
        <f t="shared" si="19"/>
        <v>24200</v>
      </c>
      <c r="Z19" s="12">
        <f t="shared" si="20"/>
        <v>23200</v>
      </c>
      <c r="AA19" s="12">
        <f t="shared" si="21"/>
        <v>22200</v>
      </c>
      <c r="AB19" s="12">
        <f t="shared" si="22"/>
        <v>21200</v>
      </c>
      <c r="AC19" s="12">
        <f t="shared" si="23"/>
        <v>18400</v>
      </c>
      <c r="AD19" s="12">
        <f t="shared" si="24"/>
        <v>18400</v>
      </c>
      <c r="AE19" s="12">
        <f t="shared" si="25"/>
        <v>18400</v>
      </c>
      <c r="AF19" s="12">
        <f t="shared" si="26"/>
        <v>17900</v>
      </c>
      <c r="AG19" s="13">
        <f t="shared" si="27"/>
        <v>17400</v>
      </c>
      <c r="AH19" s="13">
        <f t="shared" si="28"/>
        <v>16900</v>
      </c>
      <c r="AI19" s="13">
        <f t="shared" si="29"/>
        <v>16400</v>
      </c>
      <c r="AJ19" s="13">
        <f t="shared" si="30"/>
        <v>15800</v>
      </c>
      <c r="AK19" s="14">
        <f t="shared" si="31"/>
        <v>15200</v>
      </c>
    </row>
    <row r="20" spans="1:37" ht="12.75">
      <c r="A20" s="10">
        <v>0.3</v>
      </c>
      <c r="B20" s="61">
        <f t="shared" si="12"/>
        <v>120</v>
      </c>
      <c r="C20" s="12">
        <f t="shared" si="32"/>
        <v>51600</v>
      </c>
      <c r="D20" s="12">
        <f t="shared" si="0"/>
        <v>49800</v>
      </c>
      <c r="E20" s="12">
        <f t="shared" si="1"/>
        <v>43440</v>
      </c>
      <c r="F20" s="12">
        <f t="shared" si="2"/>
        <v>43440</v>
      </c>
      <c r="G20" s="12">
        <f t="shared" si="3"/>
        <v>43440</v>
      </c>
      <c r="H20" s="12">
        <f t="shared" si="4"/>
        <v>43440</v>
      </c>
      <c r="I20" s="12">
        <f t="shared" si="5"/>
        <v>43440</v>
      </c>
      <c r="J20" s="12">
        <f t="shared" si="13"/>
        <v>43440</v>
      </c>
      <c r="K20" s="12">
        <f t="shared" si="14"/>
        <v>41040</v>
      </c>
      <c r="L20" s="12">
        <f t="shared" si="6"/>
        <v>38640</v>
      </c>
      <c r="M20" s="12">
        <f t="shared" si="7"/>
        <v>38640</v>
      </c>
      <c r="N20" s="12">
        <f t="shared" si="15"/>
        <v>38640</v>
      </c>
      <c r="O20" s="12">
        <f t="shared" si="8"/>
        <v>38640</v>
      </c>
      <c r="P20" s="12">
        <f t="shared" si="9"/>
        <v>37440</v>
      </c>
      <c r="Q20" s="12">
        <f t="shared" si="10"/>
        <v>36240</v>
      </c>
      <c r="R20" s="12">
        <f t="shared" si="11"/>
        <v>36240</v>
      </c>
      <c r="S20" s="12">
        <f t="shared" si="33"/>
        <v>35040</v>
      </c>
      <c r="T20" s="12">
        <f t="shared" si="34"/>
        <v>33840</v>
      </c>
      <c r="U20" s="12">
        <f t="shared" si="35"/>
        <v>32640</v>
      </c>
      <c r="V20" s="12">
        <f t="shared" si="16"/>
        <v>31440</v>
      </c>
      <c r="W20" s="12">
        <f t="shared" si="17"/>
        <v>30240</v>
      </c>
      <c r="X20" s="12">
        <f t="shared" si="18"/>
        <v>29040</v>
      </c>
      <c r="Y20" s="12">
        <f t="shared" si="19"/>
        <v>29040</v>
      </c>
      <c r="Z20" s="12">
        <f t="shared" si="20"/>
        <v>27840</v>
      </c>
      <c r="AA20" s="12">
        <f t="shared" si="21"/>
        <v>26640</v>
      </c>
      <c r="AB20" s="12">
        <f t="shared" si="22"/>
        <v>25440</v>
      </c>
      <c r="AC20" s="12">
        <f t="shared" si="23"/>
        <v>22080</v>
      </c>
      <c r="AD20" s="12">
        <f t="shared" si="24"/>
        <v>22080</v>
      </c>
      <c r="AE20" s="12">
        <f t="shared" si="25"/>
        <v>22080</v>
      </c>
      <c r="AF20" s="12">
        <f t="shared" si="26"/>
        <v>21480</v>
      </c>
      <c r="AG20" s="13">
        <f t="shared" si="27"/>
        <v>20880</v>
      </c>
      <c r="AH20" s="13">
        <f t="shared" si="28"/>
        <v>20280</v>
      </c>
      <c r="AI20" s="13">
        <f t="shared" si="29"/>
        <v>19680</v>
      </c>
      <c r="AJ20" s="13">
        <f t="shared" si="30"/>
        <v>18960</v>
      </c>
      <c r="AK20" s="14">
        <f t="shared" si="31"/>
        <v>18240</v>
      </c>
    </row>
    <row r="21" spans="1:37" ht="12.75">
      <c r="A21" s="10">
        <v>0.35</v>
      </c>
      <c r="B21" s="61">
        <f t="shared" si="12"/>
        <v>140</v>
      </c>
      <c r="C21" s="12">
        <f t="shared" si="32"/>
        <v>60200</v>
      </c>
      <c r="D21" s="12">
        <f t="shared" si="0"/>
        <v>58100</v>
      </c>
      <c r="E21" s="12">
        <f t="shared" si="1"/>
        <v>50680</v>
      </c>
      <c r="F21" s="12">
        <f t="shared" si="2"/>
        <v>50680</v>
      </c>
      <c r="G21" s="12">
        <f t="shared" si="3"/>
        <v>50680</v>
      </c>
      <c r="H21" s="12">
        <f t="shared" si="4"/>
        <v>50680</v>
      </c>
      <c r="I21" s="12">
        <f t="shared" si="5"/>
        <v>50680</v>
      </c>
      <c r="J21" s="12">
        <f t="shared" si="13"/>
        <v>50680</v>
      </c>
      <c r="K21" s="12">
        <f t="shared" si="14"/>
        <v>47880</v>
      </c>
      <c r="L21" s="12">
        <f t="shared" si="6"/>
        <v>45080</v>
      </c>
      <c r="M21" s="12">
        <f t="shared" si="7"/>
        <v>45080</v>
      </c>
      <c r="N21" s="12">
        <f t="shared" si="15"/>
        <v>45080</v>
      </c>
      <c r="O21" s="12">
        <f t="shared" si="8"/>
        <v>45080</v>
      </c>
      <c r="P21" s="12">
        <f t="shared" si="9"/>
        <v>43680</v>
      </c>
      <c r="Q21" s="12">
        <f t="shared" si="10"/>
        <v>42280</v>
      </c>
      <c r="R21" s="12">
        <f t="shared" si="11"/>
        <v>42280</v>
      </c>
      <c r="S21" s="12">
        <f t="shared" si="33"/>
        <v>40880</v>
      </c>
      <c r="T21" s="12">
        <f t="shared" si="34"/>
        <v>39480</v>
      </c>
      <c r="U21" s="12">
        <f t="shared" si="35"/>
        <v>38080</v>
      </c>
      <c r="V21" s="12">
        <f t="shared" si="16"/>
        <v>36680</v>
      </c>
      <c r="W21" s="12">
        <f t="shared" si="17"/>
        <v>35280</v>
      </c>
      <c r="X21" s="12">
        <f t="shared" si="18"/>
        <v>33880</v>
      </c>
      <c r="Y21" s="12">
        <f t="shared" si="19"/>
        <v>33880</v>
      </c>
      <c r="Z21" s="12">
        <f t="shared" si="20"/>
        <v>32480</v>
      </c>
      <c r="AA21" s="12">
        <f t="shared" si="21"/>
        <v>31080</v>
      </c>
      <c r="AB21" s="12">
        <f t="shared" si="22"/>
        <v>29680</v>
      </c>
      <c r="AC21" s="12">
        <f t="shared" si="23"/>
        <v>25760</v>
      </c>
      <c r="AD21" s="12">
        <f t="shared" si="24"/>
        <v>25760</v>
      </c>
      <c r="AE21" s="12">
        <f t="shared" si="25"/>
        <v>25760</v>
      </c>
      <c r="AF21" s="12">
        <f t="shared" si="26"/>
        <v>25060</v>
      </c>
      <c r="AG21" s="13">
        <f t="shared" si="27"/>
        <v>24360</v>
      </c>
      <c r="AH21" s="13">
        <f t="shared" si="28"/>
        <v>23660</v>
      </c>
      <c r="AI21" s="13">
        <f t="shared" si="29"/>
        <v>22960</v>
      </c>
      <c r="AJ21" s="13">
        <f t="shared" si="30"/>
        <v>22120</v>
      </c>
      <c r="AK21" s="14">
        <f t="shared" si="31"/>
        <v>21280</v>
      </c>
    </row>
    <row r="22" spans="1:37" ht="12.75">
      <c r="A22" s="10">
        <v>0.4</v>
      </c>
      <c r="B22" s="61">
        <f t="shared" si="12"/>
        <v>160</v>
      </c>
      <c r="C22" s="12">
        <f t="shared" si="32"/>
        <v>68800</v>
      </c>
      <c r="D22" s="12">
        <f t="shared" si="0"/>
        <v>66400</v>
      </c>
      <c r="E22" s="12">
        <f t="shared" si="1"/>
        <v>57920</v>
      </c>
      <c r="F22" s="12">
        <f t="shared" si="2"/>
        <v>57920</v>
      </c>
      <c r="G22" s="12">
        <f t="shared" si="3"/>
        <v>57920</v>
      </c>
      <c r="H22" s="12">
        <f t="shared" si="4"/>
        <v>57920</v>
      </c>
      <c r="I22" s="12">
        <f t="shared" si="5"/>
        <v>57920</v>
      </c>
      <c r="J22" s="12">
        <f t="shared" si="13"/>
        <v>57920</v>
      </c>
      <c r="K22" s="12">
        <f t="shared" si="14"/>
        <v>54720</v>
      </c>
      <c r="L22" s="12">
        <f t="shared" si="6"/>
        <v>51520</v>
      </c>
      <c r="M22" s="12">
        <f t="shared" si="7"/>
        <v>51520</v>
      </c>
      <c r="N22" s="12">
        <f t="shared" si="15"/>
        <v>51520</v>
      </c>
      <c r="O22" s="12">
        <f t="shared" si="8"/>
        <v>51520</v>
      </c>
      <c r="P22" s="12">
        <f t="shared" si="9"/>
        <v>49920</v>
      </c>
      <c r="Q22" s="12">
        <f t="shared" si="10"/>
        <v>48320</v>
      </c>
      <c r="R22" s="12">
        <f t="shared" si="11"/>
        <v>48320</v>
      </c>
      <c r="S22" s="12">
        <f t="shared" si="33"/>
        <v>46720</v>
      </c>
      <c r="T22" s="12">
        <f t="shared" si="34"/>
        <v>45120</v>
      </c>
      <c r="U22" s="12">
        <f t="shared" si="35"/>
        <v>43520</v>
      </c>
      <c r="V22" s="12">
        <f t="shared" si="16"/>
        <v>41920</v>
      </c>
      <c r="W22" s="12">
        <f t="shared" si="17"/>
        <v>40320</v>
      </c>
      <c r="X22" s="12">
        <f t="shared" si="18"/>
        <v>38720</v>
      </c>
      <c r="Y22" s="12">
        <f t="shared" si="19"/>
        <v>38720</v>
      </c>
      <c r="Z22" s="12">
        <f t="shared" si="20"/>
        <v>37120</v>
      </c>
      <c r="AA22" s="12">
        <f t="shared" si="21"/>
        <v>35520</v>
      </c>
      <c r="AB22" s="12">
        <f t="shared" si="22"/>
        <v>33920</v>
      </c>
      <c r="AC22" s="12">
        <f t="shared" si="23"/>
        <v>29440</v>
      </c>
      <c r="AD22" s="12">
        <f t="shared" si="24"/>
        <v>29440</v>
      </c>
      <c r="AE22" s="12">
        <f t="shared" si="25"/>
        <v>29440</v>
      </c>
      <c r="AF22" s="12">
        <f t="shared" si="26"/>
        <v>28640</v>
      </c>
      <c r="AG22" s="13">
        <f t="shared" si="27"/>
        <v>27840</v>
      </c>
      <c r="AH22" s="13">
        <f t="shared" si="28"/>
        <v>27040</v>
      </c>
      <c r="AI22" s="13">
        <f t="shared" si="29"/>
        <v>26240</v>
      </c>
      <c r="AJ22" s="13">
        <f t="shared" si="30"/>
        <v>25280</v>
      </c>
      <c r="AK22" s="14">
        <f t="shared" si="31"/>
        <v>24320</v>
      </c>
    </row>
    <row r="23" spans="1:37" ht="12.75">
      <c r="A23" s="10">
        <v>0.45</v>
      </c>
      <c r="B23" s="61">
        <f t="shared" si="12"/>
        <v>180</v>
      </c>
      <c r="C23" s="12">
        <f t="shared" si="32"/>
        <v>77400</v>
      </c>
      <c r="D23" s="12">
        <f t="shared" si="0"/>
        <v>74700</v>
      </c>
      <c r="E23" s="12">
        <f t="shared" si="1"/>
        <v>65160</v>
      </c>
      <c r="F23" s="12">
        <f t="shared" si="2"/>
        <v>65160</v>
      </c>
      <c r="G23" s="12">
        <f t="shared" si="3"/>
        <v>65160</v>
      </c>
      <c r="H23" s="12">
        <f t="shared" si="4"/>
        <v>65160</v>
      </c>
      <c r="I23" s="12">
        <f t="shared" si="5"/>
        <v>65160</v>
      </c>
      <c r="J23" s="12">
        <f t="shared" si="13"/>
        <v>65160</v>
      </c>
      <c r="K23" s="12">
        <f t="shared" si="14"/>
        <v>61560</v>
      </c>
      <c r="L23" s="12">
        <f t="shared" si="6"/>
        <v>57960</v>
      </c>
      <c r="M23" s="12">
        <f t="shared" si="7"/>
        <v>57960</v>
      </c>
      <c r="N23" s="12">
        <f t="shared" si="15"/>
        <v>57960</v>
      </c>
      <c r="O23" s="12">
        <f t="shared" si="8"/>
        <v>57960</v>
      </c>
      <c r="P23" s="12">
        <f t="shared" si="9"/>
        <v>56160</v>
      </c>
      <c r="Q23" s="12">
        <f t="shared" si="10"/>
        <v>54360</v>
      </c>
      <c r="R23" s="12">
        <f t="shared" si="11"/>
        <v>54360</v>
      </c>
      <c r="S23" s="12">
        <f t="shared" si="33"/>
        <v>52560</v>
      </c>
      <c r="T23" s="12">
        <f t="shared" si="34"/>
        <v>50760</v>
      </c>
      <c r="U23" s="12">
        <f t="shared" si="35"/>
        <v>48960</v>
      </c>
      <c r="V23" s="12">
        <f t="shared" si="16"/>
        <v>47160</v>
      </c>
      <c r="W23" s="12">
        <f t="shared" si="17"/>
        <v>45360</v>
      </c>
      <c r="X23" s="12">
        <f t="shared" si="18"/>
        <v>43560</v>
      </c>
      <c r="Y23" s="12">
        <f t="shared" si="19"/>
        <v>43560</v>
      </c>
      <c r="Z23" s="12">
        <f t="shared" si="20"/>
        <v>41760</v>
      </c>
      <c r="AA23" s="12">
        <f t="shared" si="21"/>
        <v>39960</v>
      </c>
      <c r="AB23" s="12">
        <f t="shared" si="22"/>
        <v>38160</v>
      </c>
      <c r="AC23" s="12">
        <f t="shared" si="23"/>
        <v>33120</v>
      </c>
      <c r="AD23" s="12">
        <f t="shared" si="24"/>
        <v>33120</v>
      </c>
      <c r="AE23" s="12">
        <f t="shared" si="25"/>
        <v>33120</v>
      </c>
      <c r="AF23" s="12">
        <f t="shared" si="26"/>
        <v>32220</v>
      </c>
      <c r="AG23" s="13">
        <f t="shared" si="27"/>
        <v>31320</v>
      </c>
      <c r="AH23" s="13">
        <f t="shared" si="28"/>
        <v>30420</v>
      </c>
      <c r="AI23" s="13">
        <f t="shared" si="29"/>
        <v>29520</v>
      </c>
      <c r="AJ23" s="13">
        <f t="shared" si="30"/>
        <v>28440</v>
      </c>
      <c r="AK23" s="14">
        <f t="shared" si="31"/>
        <v>27360</v>
      </c>
    </row>
    <row r="24" spans="1:37" ht="12.75">
      <c r="A24" s="10">
        <v>0.5</v>
      </c>
      <c r="B24" s="61">
        <f>A24*400</f>
        <v>200</v>
      </c>
      <c r="C24" s="12">
        <f t="shared" si="32"/>
        <v>86000</v>
      </c>
      <c r="D24" s="12">
        <f t="shared" si="0"/>
        <v>83000</v>
      </c>
      <c r="E24" s="12">
        <f t="shared" si="1"/>
        <v>72400</v>
      </c>
      <c r="F24" s="12">
        <f t="shared" si="2"/>
        <v>72400</v>
      </c>
      <c r="G24" s="12">
        <f t="shared" si="3"/>
        <v>72400</v>
      </c>
      <c r="H24" s="12">
        <f t="shared" si="4"/>
        <v>72400</v>
      </c>
      <c r="I24" s="12">
        <f t="shared" si="5"/>
        <v>72400</v>
      </c>
      <c r="J24" s="12">
        <f t="shared" si="13"/>
        <v>72400</v>
      </c>
      <c r="K24" s="12">
        <f t="shared" si="14"/>
        <v>68400</v>
      </c>
      <c r="L24" s="12">
        <f t="shared" si="6"/>
        <v>64400</v>
      </c>
      <c r="M24" s="12">
        <f t="shared" si="7"/>
        <v>64400</v>
      </c>
      <c r="N24" s="12">
        <f t="shared" si="15"/>
        <v>64400</v>
      </c>
      <c r="O24" s="12">
        <f t="shared" si="8"/>
        <v>64400</v>
      </c>
      <c r="P24" s="12">
        <f t="shared" si="9"/>
        <v>62400</v>
      </c>
      <c r="Q24" s="12">
        <f t="shared" si="10"/>
        <v>60400</v>
      </c>
      <c r="R24" s="12">
        <f t="shared" si="11"/>
        <v>60400</v>
      </c>
      <c r="S24" s="12">
        <f t="shared" si="33"/>
        <v>58400</v>
      </c>
      <c r="T24" s="12">
        <f t="shared" si="34"/>
        <v>56400</v>
      </c>
      <c r="U24" s="12">
        <f t="shared" si="35"/>
        <v>54400</v>
      </c>
      <c r="V24" s="12">
        <f t="shared" si="16"/>
        <v>52400</v>
      </c>
      <c r="W24" s="12">
        <f t="shared" si="17"/>
        <v>50400</v>
      </c>
      <c r="X24" s="12">
        <f t="shared" si="18"/>
        <v>48400</v>
      </c>
      <c r="Y24" s="12">
        <f t="shared" si="19"/>
        <v>48400</v>
      </c>
      <c r="Z24" s="12">
        <f t="shared" si="20"/>
        <v>46400</v>
      </c>
      <c r="AA24" s="12">
        <f t="shared" si="21"/>
        <v>44400</v>
      </c>
      <c r="AB24" s="12">
        <f t="shared" si="22"/>
        <v>42400</v>
      </c>
      <c r="AC24" s="12">
        <f t="shared" si="23"/>
        <v>36800</v>
      </c>
      <c r="AD24" s="12">
        <f t="shared" si="24"/>
        <v>36800</v>
      </c>
      <c r="AE24" s="12">
        <f t="shared" si="25"/>
        <v>36800</v>
      </c>
      <c r="AF24" s="12">
        <f t="shared" si="26"/>
        <v>35800</v>
      </c>
      <c r="AG24" s="13">
        <f>B24*174</f>
        <v>34800</v>
      </c>
      <c r="AH24" s="13">
        <f>B24*169</f>
        <v>33800</v>
      </c>
      <c r="AI24" s="13">
        <f>B24*164</f>
        <v>32800</v>
      </c>
      <c r="AJ24" s="13">
        <f>B24*158</f>
        <v>31600</v>
      </c>
      <c r="AK24" s="14">
        <f>B24*152</f>
        <v>30400</v>
      </c>
    </row>
    <row r="25" spans="1:37" ht="13.5" thickBot="1">
      <c r="A25" s="15">
        <v>1</v>
      </c>
      <c r="B25" s="62">
        <f>A25*400</f>
        <v>400</v>
      </c>
      <c r="C25" s="17">
        <f t="shared" si="32"/>
        <v>172000</v>
      </c>
      <c r="D25" s="17">
        <f t="shared" si="0"/>
        <v>166000</v>
      </c>
      <c r="E25" s="17">
        <f t="shared" si="1"/>
        <v>144800</v>
      </c>
      <c r="F25" s="17">
        <f t="shared" si="2"/>
        <v>144800</v>
      </c>
      <c r="G25" s="17">
        <f t="shared" si="3"/>
        <v>144800</v>
      </c>
      <c r="H25" s="17">
        <f t="shared" si="4"/>
        <v>144800</v>
      </c>
      <c r="I25" s="17">
        <f t="shared" si="5"/>
        <v>144800</v>
      </c>
      <c r="J25" s="17">
        <f t="shared" si="13"/>
        <v>144800</v>
      </c>
      <c r="K25" s="17">
        <f t="shared" si="14"/>
        <v>136800</v>
      </c>
      <c r="L25" s="17">
        <f t="shared" si="6"/>
        <v>128800</v>
      </c>
      <c r="M25" s="17">
        <f t="shared" si="7"/>
        <v>128800</v>
      </c>
      <c r="N25" s="17">
        <f t="shared" si="15"/>
        <v>128800</v>
      </c>
      <c r="O25" s="17">
        <f t="shared" si="8"/>
        <v>128800</v>
      </c>
      <c r="P25" s="17">
        <f t="shared" si="9"/>
        <v>124800</v>
      </c>
      <c r="Q25" s="17">
        <f t="shared" si="10"/>
        <v>120800</v>
      </c>
      <c r="R25" s="17">
        <f t="shared" si="11"/>
        <v>120800</v>
      </c>
      <c r="S25" s="17">
        <f>B25*292</f>
        <v>116800</v>
      </c>
      <c r="T25" s="17">
        <f t="shared" si="34"/>
        <v>112800</v>
      </c>
      <c r="U25" s="17">
        <f t="shared" si="35"/>
        <v>108800</v>
      </c>
      <c r="V25" s="17">
        <f t="shared" si="16"/>
        <v>104800</v>
      </c>
      <c r="W25" s="17">
        <f t="shared" si="17"/>
        <v>100800</v>
      </c>
      <c r="X25" s="17">
        <f t="shared" si="18"/>
        <v>96800</v>
      </c>
      <c r="Y25" s="17">
        <f t="shared" si="19"/>
        <v>96800</v>
      </c>
      <c r="Z25" s="17">
        <f t="shared" si="20"/>
        <v>92800</v>
      </c>
      <c r="AA25" s="17">
        <f t="shared" si="21"/>
        <v>88800</v>
      </c>
      <c r="AB25" s="17">
        <f t="shared" si="22"/>
        <v>84800</v>
      </c>
      <c r="AC25" s="17">
        <f t="shared" si="23"/>
        <v>73600</v>
      </c>
      <c r="AD25" s="17">
        <f t="shared" si="24"/>
        <v>73600</v>
      </c>
      <c r="AE25" s="17">
        <f t="shared" si="25"/>
        <v>73600</v>
      </c>
      <c r="AF25" s="17">
        <f t="shared" si="26"/>
        <v>71600</v>
      </c>
      <c r="AG25" s="18">
        <f>B25*174</f>
        <v>69600</v>
      </c>
      <c r="AH25" s="18">
        <f>B25*169</f>
        <v>67600</v>
      </c>
      <c r="AI25" s="18">
        <f>B25*164</f>
        <v>65600</v>
      </c>
      <c r="AJ25" s="18">
        <f>B25*158</f>
        <v>63200</v>
      </c>
      <c r="AK25" s="19">
        <f>B25*152</f>
        <v>60800</v>
      </c>
    </row>
    <row r="26" ht="13.5" thickTop="1"/>
    <row r="28" ht="12.75">
      <c r="A28" s="4" t="s">
        <v>16</v>
      </c>
    </row>
  </sheetData>
  <sheetProtection formatCells="0" formatColumns="0" formatRows="0" insertColumns="0" insertRows="0" insertHyperlinks="0" deleteColumns="0" deleteRows="0"/>
  <printOptions/>
  <pageMargins left="0.75" right="0.75" top="1" bottom="1" header="0.5" footer="0.5"/>
  <pageSetup horizontalDpi="600" verticalDpi="600" orientation="landscape" r:id="rId1"/>
  <headerFooter alignWithMargins="0">
    <oddHeader>&amp;C&amp;A
Monetary Conversion Table of Disability</oddHeader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AK28"/>
  <sheetViews>
    <sheetView showGridLines="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9.28125" style="0" customWidth="1"/>
    <col min="2" max="2" width="10.421875" style="0" customWidth="1"/>
    <col min="3" max="21" width="11.140625" style="0" bestFit="1" customWidth="1"/>
    <col min="22" max="26" width="11.140625" style="0" customWidth="1"/>
    <col min="27" max="29" width="10.140625" style="0" customWidth="1"/>
    <col min="30" max="32" width="11.28125" style="0" customWidth="1"/>
    <col min="33" max="37" width="10.421875" style="0" customWidth="1"/>
  </cols>
  <sheetData>
    <row r="3" ht="13.5" thickBot="1"/>
    <row r="4" spans="1:37" ht="13.5" thickTop="1">
      <c r="A4" s="20" t="s">
        <v>9</v>
      </c>
      <c r="B4" s="21"/>
      <c r="C4" s="21" t="s">
        <v>1</v>
      </c>
      <c r="D4" s="21" t="s">
        <v>1</v>
      </c>
      <c r="E4" s="21" t="s">
        <v>1</v>
      </c>
      <c r="F4" s="21" t="s">
        <v>1</v>
      </c>
      <c r="G4" s="21" t="s">
        <v>1</v>
      </c>
      <c r="H4" s="21" t="s">
        <v>1</v>
      </c>
      <c r="I4" s="21" t="s">
        <v>1</v>
      </c>
      <c r="J4" s="21" t="s">
        <v>1</v>
      </c>
      <c r="K4" s="21" t="s">
        <v>1</v>
      </c>
      <c r="L4" s="21" t="s">
        <v>1</v>
      </c>
      <c r="M4" s="21" t="s">
        <v>1</v>
      </c>
      <c r="N4" s="21" t="s">
        <v>1</v>
      </c>
      <c r="O4" s="21" t="s">
        <v>1</v>
      </c>
      <c r="P4" s="21" t="s">
        <v>1</v>
      </c>
      <c r="Q4" s="21" t="s">
        <v>1</v>
      </c>
      <c r="R4" s="21" t="s">
        <v>1</v>
      </c>
      <c r="S4" s="21" t="s">
        <v>1</v>
      </c>
      <c r="T4" s="21" t="s">
        <v>1</v>
      </c>
      <c r="U4" s="21" t="s">
        <v>1</v>
      </c>
      <c r="V4" s="21" t="s">
        <v>1</v>
      </c>
      <c r="W4" s="21" t="s">
        <v>1</v>
      </c>
      <c r="X4" s="21" t="s">
        <v>1</v>
      </c>
      <c r="Y4" s="21" t="s">
        <v>1</v>
      </c>
      <c r="Z4" s="21" t="s">
        <v>1</v>
      </c>
      <c r="AA4" s="21" t="s">
        <v>1</v>
      </c>
      <c r="AB4" s="21" t="s">
        <v>1</v>
      </c>
      <c r="AC4" s="21" t="s">
        <v>1</v>
      </c>
      <c r="AD4" s="21" t="s">
        <v>1</v>
      </c>
      <c r="AE4" s="21" t="s">
        <v>1</v>
      </c>
      <c r="AF4" s="21" t="s">
        <v>1</v>
      </c>
      <c r="AG4" s="21" t="s">
        <v>1</v>
      </c>
      <c r="AH4" s="21" t="s">
        <v>1</v>
      </c>
      <c r="AI4" s="21" t="s">
        <v>1</v>
      </c>
      <c r="AJ4" s="21" t="s">
        <v>1</v>
      </c>
      <c r="AK4" s="22" t="s">
        <v>1</v>
      </c>
    </row>
    <row r="5" spans="1:37" ht="12.75">
      <c r="A5" s="23" t="s">
        <v>2</v>
      </c>
      <c r="B5" s="24" t="s">
        <v>3</v>
      </c>
      <c r="C5" s="25">
        <v>44927</v>
      </c>
      <c r="D5" s="25">
        <v>44661</v>
      </c>
      <c r="E5" s="25">
        <v>44562</v>
      </c>
      <c r="F5" s="25">
        <v>44197</v>
      </c>
      <c r="G5" s="25">
        <v>43831</v>
      </c>
      <c r="H5" s="25">
        <v>43466</v>
      </c>
      <c r="I5" s="25">
        <v>43101</v>
      </c>
      <c r="J5" s="25">
        <v>42736</v>
      </c>
      <c r="K5" s="25">
        <v>42431</v>
      </c>
      <c r="L5" s="25">
        <v>42370</v>
      </c>
      <c r="M5" s="25">
        <v>42005</v>
      </c>
      <c r="N5" s="25">
        <v>41640</v>
      </c>
      <c r="O5" s="25">
        <v>41275</v>
      </c>
      <c r="P5" s="25">
        <v>41016</v>
      </c>
      <c r="Q5" s="25">
        <v>40909</v>
      </c>
      <c r="R5" s="25">
        <v>40544</v>
      </c>
      <c r="S5" s="25">
        <v>40299</v>
      </c>
      <c r="T5" s="25">
        <v>39814</v>
      </c>
      <c r="U5" s="25">
        <v>39539</v>
      </c>
      <c r="V5" s="25">
        <v>39083</v>
      </c>
      <c r="W5" s="25">
        <v>38808</v>
      </c>
      <c r="X5" s="25">
        <v>38718</v>
      </c>
      <c r="Y5" s="25">
        <v>38353</v>
      </c>
      <c r="Z5" s="25">
        <v>37987</v>
      </c>
      <c r="AA5" s="25">
        <v>37622</v>
      </c>
      <c r="AB5" s="25">
        <v>37257</v>
      </c>
      <c r="AC5" s="25">
        <v>36892</v>
      </c>
      <c r="AD5" s="25">
        <v>36526</v>
      </c>
      <c r="AE5" s="25">
        <v>36161</v>
      </c>
      <c r="AF5" s="25">
        <v>35796</v>
      </c>
      <c r="AG5" s="25">
        <v>35431</v>
      </c>
      <c r="AH5" s="25">
        <v>35065</v>
      </c>
      <c r="AI5" s="25">
        <v>34700</v>
      </c>
      <c r="AJ5" s="25">
        <v>34335</v>
      </c>
      <c r="AK5" s="26">
        <v>33970</v>
      </c>
    </row>
    <row r="6" spans="1:37" ht="13.5" thickBot="1">
      <c r="A6" s="27" t="s">
        <v>4</v>
      </c>
      <c r="B6" s="28" t="s">
        <v>5</v>
      </c>
      <c r="C6" s="28">
        <v>430</v>
      </c>
      <c r="D6" s="28">
        <v>415</v>
      </c>
      <c r="E6" s="28">
        <v>362</v>
      </c>
      <c r="F6" s="28">
        <v>362</v>
      </c>
      <c r="G6" s="28">
        <v>362</v>
      </c>
      <c r="H6" s="28">
        <v>362</v>
      </c>
      <c r="I6" s="28">
        <v>362</v>
      </c>
      <c r="J6" s="28">
        <v>362</v>
      </c>
      <c r="K6" s="28">
        <v>342</v>
      </c>
      <c r="L6" s="28">
        <v>322</v>
      </c>
      <c r="M6" s="28">
        <v>322</v>
      </c>
      <c r="N6" s="28">
        <v>322</v>
      </c>
      <c r="O6" s="28">
        <v>322</v>
      </c>
      <c r="P6" s="28">
        <v>312</v>
      </c>
      <c r="Q6" s="28">
        <v>302</v>
      </c>
      <c r="R6" s="28">
        <v>302</v>
      </c>
      <c r="S6" s="28">
        <v>292</v>
      </c>
      <c r="T6" s="65">
        <v>282</v>
      </c>
      <c r="U6" s="28">
        <v>272</v>
      </c>
      <c r="V6" s="28">
        <v>262</v>
      </c>
      <c r="W6" s="28">
        <v>252</v>
      </c>
      <c r="X6" s="28">
        <v>242</v>
      </c>
      <c r="Y6" s="28">
        <v>242</v>
      </c>
      <c r="Z6" s="28">
        <v>232</v>
      </c>
      <c r="AA6" s="28">
        <v>222</v>
      </c>
      <c r="AB6" s="28">
        <v>212</v>
      </c>
      <c r="AC6" s="28">
        <v>184</v>
      </c>
      <c r="AD6" s="28">
        <v>184</v>
      </c>
      <c r="AE6" s="28">
        <v>184</v>
      </c>
      <c r="AF6" s="28">
        <v>179</v>
      </c>
      <c r="AG6" s="28">
        <v>174</v>
      </c>
      <c r="AH6" s="28">
        <v>169</v>
      </c>
      <c r="AI6" s="28">
        <v>164</v>
      </c>
      <c r="AJ6" s="28">
        <v>158</v>
      </c>
      <c r="AK6" s="29">
        <v>152</v>
      </c>
    </row>
    <row r="7" spans="1:37" ht="13.5" thickTop="1">
      <c r="A7" s="43">
        <v>0.005</v>
      </c>
      <c r="B7" s="44">
        <f>A7*450</f>
        <v>2.25</v>
      </c>
      <c r="C7" s="67">
        <f>B7*430</f>
        <v>967.5</v>
      </c>
      <c r="D7" s="67">
        <f aca="true" t="shared" si="0" ref="D7:D25">B7*415</f>
        <v>933.75</v>
      </c>
      <c r="E7" s="67">
        <f aca="true" t="shared" si="1" ref="E7:E25">B7*362</f>
        <v>814.5</v>
      </c>
      <c r="F7" s="67">
        <f aca="true" t="shared" si="2" ref="F7:F25">B7*362</f>
        <v>814.5</v>
      </c>
      <c r="G7" s="67">
        <f aca="true" t="shared" si="3" ref="G7:G25">B7*362</f>
        <v>814.5</v>
      </c>
      <c r="H7" s="67">
        <f aca="true" t="shared" si="4" ref="H7:H25">B7*362</f>
        <v>814.5</v>
      </c>
      <c r="I7" s="67">
        <f aca="true" t="shared" si="5" ref="I7:I25">B7*362</f>
        <v>814.5</v>
      </c>
      <c r="J7" s="67">
        <f>B7*362</f>
        <v>814.5</v>
      </c>
      <c r="K7" s="67">
        <f>B7*342</f>
        <v>769.5</v>
      </c>
      <c r="L7" s="67">
        <f aca="true" t="shared" si="6" ref="L7:L25">B7*322</f>
        <v>724.5</v>
      </c>
      <c r="M7" s="67">
        <f aca="true" t="shared" si="7" ref="M7:M25">B7*322</f>
        <v>724.5</v>
      </c>
      <c r="N7" s="67">
        <f>B7*322</f>
        <v>724.5</v>
      </c>
      <c r="O7" s="7">
        <f aca="true" t="shared" si="8" ref="O7:O25">B7*322</f>
        <v>724.5</v>
      </c>
      <c r="P7" s="7">
        <f aca="true" t="shared" si="9" ref="P7:P25">B7*312</f>
        <v>702</v>
      </c>
      <c r="Q7" s="7">
        <f aca="true" t="shared" si="10" ref="Q7:Q25">B7*302</f>
        <v>679.5</v>
      </c>
      <c r="R7" s="7">
        <f aca="true" t="shared" si="11" ref="R7:R25">B7*302</f>
        <v>679.5</v>
      </c>
      <c r="S7" s="7">
        <f>B7*292</f>
        <v>657</v>
      </c>
      <c r="T7" s="7">
        <f>B7*282</f>
        <v>634.5</v>
      </c>
      <c r="U7" s="7">
        <f>B7*272</f>
        <v>612</v>
      </c>
      <c r="V7" s="7">
        <f>B7*262</f>
        <v>589.5</v>
      </c>
      <c r="W7" s="7">
        <f>B7*252</f>
        <v>567</v>
      </c>
      <c r="X7" s="7">
        <f>B7*242</f>
        <v>544.5</v>
      </c>
      <c r="Y7" s="7">
        <f>B7*242</f>
        <v>544.5</v>
      </c>
      <c r="Z7" s="7">
        <f>B7*232</f>
        <v>522</v>
      </c>
      <c r="AA7" s="7">
        <f>B7*222</f>
        <v>499.5</v>
      </c>
      <c r="AB7" s="7">
        <f>B7*212</f>
        <v>477</v>
      </c>
      <c r="AC7" s="7">
        <f>B7*184</f>
        <v>414</v>
      </c>
      <c r="AD7" s="45">
        <f>B7*184</f>
        <v>414</v>
      </c>
      <c r="AE7" s="45">
        <f>B7*184</f>
        <v>414</v>
      </c>
      <c r="AF7" s="45">
        <f>B7*179</f>
        <v>402.75</v>
      </c>
      <c r="AG7" s="46">
        <f>B7*174</f>
        <v>391.5</v>
      </c>
      <c r="AH7" s="46">
        <f>B7*169</f>
        <v>380.25</v>
      </c>
      <c r="AI7" s="46">
        <f>B7*164</f>
        <v>369</v>
      </c>
      <c r="AJ7" s="46">
        <f>B7*158</f>
        <v>355.5</v>
      </c>
      <c r="AK7" s="47">
        <f>B7*152</f>
        <v>342</v>
      </c>
    </row>
    <row r="8" spans="1:37" ht="12.75">
      <c r="A8" s="48">
        <v>0.01</v>
      </c>
      <c r="B8" s="49">
        <f aca="true" t="shared" si="12" ref="B8:B23">A8*450</f>
        <v>4.5</v>
      </c>
      <c r="C8" s="12">
        <f>B8*430</f>
        <v>1935</v>
      </c>
      <c r="D8" s="12">
        <f t="shared" si="0"/>
        <v>1867.5</v>
      </c>
      <c r="E8" s="12">
        <f t="shared" si="1"/>
        <v>1629</v>
      </c>
      <c r="F8" s="12">
        <f t="shared" si="2"/>
        <v>1629</v>
      </c>
      <c r="G8" s="12">
        <f t="shared" si="3"/>
        <v>1629</v>
      </c>
      <c r="H8" s="12">
        <f t="shared" si="4"/>
        <v>1629</v>
      </c>
      <c r="I8" s="12">
        <f t="shared" si="5"/>
        <v>1629</v>
      </c>
      <c r="J8" s="12">
        <f aca="true" t="shared" si="13" ref="J8:J25">B8*362</f>
        <v>1629</v>
      </c>
      <c r="K8" s="12">
        <f aca="true" t="shared" si="14" ref="K8:K25">B8*342</f>
        <v>1539</v>
      </c>
      <c r="L8" s="64">
        <f t="shared" si="6"/>
        <v>1449</v>
      </c>
      <c r="M8" s="64">
        <f t="shared" si="7"/>
        <v>1449</v>
      </c>
      <c r="N8" s="64">
        <f aca="true" t="shared" si="15" ref="N8:N25">B8*322</f>
        <v>1449</v>
      </c>
      <c r="O8" s="12">
        <f t="shared" si="8"/>
        <v>1449</v>
      </c>
      <c r="P8" s="12">
        <f t="shared" si="9"/>
        <v>1404</v>
      </c>
      <c r="Q8" s="12">
        <f t="shared" si="10"/>
        <v>1359</v>
      </c>
      <c r="R8" s="12">
        <f t="shared" si="11"/>
        <v>1359</v>
      </c>
      <c r="S8" s="12">
        <f aca="true" t="shared" si="16" ref="S8:S25">B8*292</f>
        <v>1314</v>
      </c>
      <c r="T8" s="12">
        <f>B8*282</f>
        <v>1269</v>
      </c>
      <c r="U8" s="12">
        <f>B8*272</f>
        <v>1224</v>
      </c>
      <c r="V8" s="12">
        <f aca="true" t="shared" si="17" ref="V8:V25">B8*262</f>
        <v>1179</v>
      </c>
      <c r="W8" s="12">
        <f aca="true" t="shared" si="18" ref="W8:W25">B8*252</f>
        <v>1134</v>
      </c>
      <c r="X8" s="12">
        <f aca="true" t="shared" si="19" ref="X8:X25">B8*242</f>
        <v>1089</v>
      </c>
      <c r="Y8" s="12">
        <f aca="true" t="shared" si="20" ref="Y8:Y25">B8*242</f>
        <v>1089</v>
      </c>
      <c r="Z8" s="12">
        <f aca="true" t="shared" si="21" ref="Z8:Z25">B8*232</f>
        <v>1044</v>
      </c>
      <c r="AA8" s="12">
        <f aca="true" t="shared" si="22" ref="AA8:AA25">B8*222</f>
        <v>999</v>
      </c>
      <c r="AB8" s="12">
        <f aca="true" t="shared" si="23" ref="AB8:AB25">B8*212</f>
        <v>954</v>
      </c>
      <c r="AC8" s="12">
        <f aca="true" t="shared" si="24" ref="AC8:AC25">B8*184</f>
        <v>828</v>
      </c>
      <c r="AD8" s="50">
        <f aca="true" t="shared" si="25" ref="AD8:AD25">B8*184</f>
        <v>828</v>
      </c>
      <c r="AE8" s="50">
        <f aca="true" t="shared" si="26" ref="AE8:AE25">B8*184</f>
        <v>828</v>
      </c>
      <c r="AF8" s="50">
        <f aca="true" t="shared" si="27" ref="AF8:AF25">B8*179</f>
        <v>805.5</v>
      </c>
      <c r="AG8" s="51">
        <f aca="true" t="shared" si="28" ref="AG8:AG23">B8*174</f>
        <v>783</v>
      </c>
      <c r="AH8" s="51">
        <f aca="true" t="shared" si="29" ref="AH8:AH23">B8*169</f>
        <v>760.5</v>
      </c>
      <c r="AI8" s="51">
        <f aca="true" t="shared" si="30" ref="AI8:AI23">B8*164</f>
        <v>738</v>
      </c>
      <c r="AJ8" s="51">
        <f aca="true" t="shared" si="31" ref="AJ8:AJ23">B8*158</f>
        <v>711</v>
      </c>
      <c r="AK8" s="52">
        <f aca="true" t="shared" si="32" ref="AK8:AK23">B8*152</f>
        <v>684</v>
      </c>
    </row>
    <row r="9" spans="1:37" ht="12.75">
      <c r="A9" s="48">
        <v>0.02</v>
      </c>
      <c r="B9" s="49">
        <f t="shared" si="12"/>
        <v>9</v>
      </c>
      <c r="C9" s="12">
        <f aca="true" t="shared" si="33" ref="C9:C25">B9*430</f>
        <v>3870</v>
      </c>
      <c r="D9" s="12">
        <f t="shared" si="0"/>
        <v>3735</v>
      </c>
      <c r="E9" s="12">
        <f t="shared" si="1"/>
        <v>3258</v>
      </c>
      <c r="F9" s="12">
        <f t="shared" si="2"/>
        <v>3258</v>
      </c>
      <c r="G9" s="12">
        <f t="shared" si="3"/>
        <v>3258</v>
      </c>
      <c r="H9" s="12">
        <f t="shared" si="4"/>
        <v>3258</v>
      </c>
      <c r="I9" s="12">
        <f t="shared" si="5"/>
        <v>3258</v>
      </c>
      <c r="J9" s="12">
        <f t="shared" si="13"/>
        <v>3258</v>
      </c>
      <c r="K9" s="12">
        <f t="shared" si="14"/>
        <v>3078</v>
      </c>
      <c r="L9" s="12">
        <f t="shared" si="6"/>
        <v>2898</v>
      </c>
      <c r="M9" s="12">
        <f t="shared" si="7"/>
        <v>2898</v>
      </c>
      <c r="N9" s="12">
        <f t="shared" si="15"/>
        <v>2898</v>
      </c>
      <c r="O9" s="12">
        <f t="shared" si="8"/>
        <v>2898</v>
      </c>
      <c r="P9" s="12">
        <f t="shared" si="9"/>
        <v>2808</v>
      </c>
      <c r="Q9" s="12">
        <f t="shared" si="10"/>
        <v>2718</v>
      </c>
      <c r="R9" s="12">
        <f t="shared" si="11"/>
        <v>2718</v>
      </c>
      <c r="S9" s="12">
        <f t="shared" si="16"/>
        <v>2628</v>
      </c>
      <c r="T9" s="12">
        <f aca="true" t="shared" si="34" ref="T9:T25">B9*282</f>
        <v>2538</v>
      </c>
      <c r="U9" s="12">
        <f>B9*272</f>
        <v>2448</v>
      </c>
      <c r="V9" s="12">
        <f t="shared" si="17"/>
        <v>2358</v>
      </c>
      <c r="W9" s="12">
        <f t="shared" si="18"/>
        <v>2268</v>
      </c>
      <c r="X9" s="12">
        <f t="shared" si="19"/>
        <v>2178</v>
      </c>
      <c r="Y9" s="12">
        <f t="shared" si="20"/>
        <v>2178</v>
      </c>
      <c r="Z9" s="12">
        <f t="shared" si="21"/>
        <v>2088</v>
      </c>
      <c r="AA9" s="12">
        <f t="shared" si="22"/>
        <v>1998</v>
      </c>
      <c r="AB9" s="12">
        <f t="shared" si="23"/>
        <v>1908</v>
      </c>
      <c r="AC9" s="12">
        <f t="shared" si="24"/>
        <v>1656</v>
      </c>
      <c r="AD9" s="50">
        <f t="shared" si="25"/>
        <v>1656</v>
      </c>
      <c r="AE9" s="50">
        <f t="shared" si="26"/>
        <v>1656</v>
      </c>
      <c r="AF9" s="50">
        <f t="shared" si="27"/>
        <v>1611</v>
      </c>
      <c r="AG9" s="51">
        <f t="shared" si="28"/>
        <v>1566</v>
      </c>
      <c r="AH9" s="51">
        <f t="shared" si="29"/>
        <v>1521</v>
      </c>
      <c r="AI9" s="51">
        <f t="shared" si="30"/>
        <v>1476</v>
      </c>
      <c r="AJ9" s="51">
        <f t="shared" si="31"/>
        <v>1422</v>
      </c>
      <c r="AK9" s="52">
        <f t="shared" si="32"/>
        <v>1368</v>
      </c>
    </row>
    <row r="10" spans="1:37" ht="12.75">
      <c r="A10" s="48">
        <v>0.025</v>
      </c>
      <c r="B10" s="49">
        <f t="shared" si="12"/>
        <v>11.25</v>
      </c>
      <c r="C10" s="12">
        <f t="shared" si="33"/>
        <v>4837.5</v>
      </c>
      <c r="D10" s="12">
        <f t="shared" si="0"/>
        <v>4668.75</v>
      </c>
      <c r="E10" s="12">
        <f t="shared" si="1"/>
        <v>4072.5</v>
      </c>
      <c r="F10" s="12">
        <f t="shared" si="2"/>
        <v>4072.5</v>
      </c>
      <c r="G10" s="12">
        <f t="shared" si="3"/>
        <v>4072.5</v>
      </c>
      <c r="H10" s="12">
        <f t="shared" si="4"/>
        <v>4072.5</v>
      </c>
      <c r="I10" s="12">
        <f t="shared" si="5"/>
        <v>4072.5</v>
      </c>
      <c r="J10" s="12">
        <f t="shared" si="13"/>
        <v>4072.5</v>
      </c>
      <c r="K10" s="12">
        <f t="shared" si="14"/>
        <v>3847.5</v>
      </c>
      <c r="L10" s="12">
        <f t="shared" si="6"/>
        <v>3622.5</v>
      </c>
      <c r="M10" s="12">
        <f t="shared" si="7"/>
        <v>3622.5</v>
      </c>
      <c r="N10" s="12">
        <f t="shared" si="15"/>
        <v>3622.5</v>
      </c>
      <c r="O10" s="12">
        <f t="shared" si="8"/>
        <v>3622.5</v>
      </c>
      <c r="P10" s="12">
        <f t="shared" si="9"/>
        <v>3510</v>
      </c>
      <c r="Q10" s="12">
        <f t="shared" si="10"/>
        <v>3397.5</v>
      </c>
      <c r="R10" s="12">
        <f t="shared" si="11"/>
        <v>3397.5</v>
      </c>
      <c r="S10" s="12">
        <f t="shared" si="16"/>
        <v>3285</v>
      </c>
      <c r="T10" s="12">
        <f t="shared" si="34"/>
        <v>3172.5</v>
      </c>
      <c r="U10" s="12">
        <f aca="true" t="shared" si="35" ref="U10:U25">B10*272</f>
        <v>3060</v>
      </c>
      <c r="V10" s="12">
        <f t="shared" si="17"/>
        <v>2947.5</v>
      </c>
      <c r="W10" s="12">
        <f t="shared" si="18"/>
        <v>2835</v>
      </c>
      <c r="X10" s="12">
        <f t="shared" si="19"/>
        <v>2722.5</v>
      </c>
      <c r="Y10" s="12">
        <f t="shared" si="20"/>
        <v>2722.5</v>
      </c>
      <c r="Z10" s="12">
        <f t="shared" si="21"/>
        <v>2610</v>
      </c>
      <c r="AA10" s="12">
        <f t="shared" si="22"/>
        <v>2497.5</v>
      </c>
      <c r="AB10" s="12">
        <f t="shared" si="23"/>
        <v>2385</v>
      </c>
      <c r="AC10" s="12">
        <f t="shared" si="24"/>
        <v>2070</v>
      </c>
      <c r="AD10" s="50">
        <f t="shared" si="25"/>
        <v>2070</v>
      </c>
      <c r="AE10" s="50">
        <f t="shared" si="26"/>
        <v>2070</v>
      </c>
      <c r="AF10" s="50">
        <f t="shared" si="27"/>
        <v>2013.75</v>
      </c>
      <c r="AG10" s="51">
        <f t="shared" si="28"/>
        <v>1957.5</v>
      </c>
      <c r="AH10" s="51">
        <f t="shared" si="29"/>
        <v>1901.25</v>
      </c>
      <c r="AI10" s="51">
        <f t="shared" si="30"/>
        <v>1845</v>
      </c>
      <c r="AJ10" s="51">
        <f t="shared" si="31"/>
        <v>1777.5</v>
      </c>
      <c r="AK10" s="52">
        <f t="shared" si="32"/>
        <v>1710</v>
      </c>
    </row>
    <row r="11" spans="1:37" ht="12.75">
      <c r="A11" s="48">
        <v>0.03</v>
      </c>
      <c r="B11" s="49">
        <f t="shared" si="12"/>
        <v>13.5</v>
      </c>
      <c r="C11" s="12">
        <f t="shared" si="33"/>
        <v>5805</v>
      </c>
      <c r="D11" s="12">
        <f t="shared" si="0"/>
        <v>5602.5</v>
      </c>
      <c r="E11" s="12">
        <f t="shared" si="1"/>
        <v>4887</v>
      </c>
      <c r="F11" s="12">
        <f t="shared" si="2"/>
        <v>4887</v>
      </c>
      <c r="G11" s="12">
        <f t="shared" si="3"/>
        <v>4887</v>
      </c>
      <c r="H11" s="12">
        <f t="shared" si="4"/>
        <v>4887</v>
      </c>
      <c r="I11" s="12">
        <f t="shared" si="5"/>
        <v>4887</v>
      </c>
      <c r="J11" s="12">
        <f t="shared" si="13"/>
        <v>4887</v>
      </c>
      <c r="K11" s="12">
        <f t="shared" si="14"/>
        <v>4617</v>
      </c>
      <c r="L11" s="12">
        <f t="shared" si="6"/>
        <v>4347</v>
      </c>
      <c r="M11" s="12">
        <f t="shared" si="7"/>
        <v>4347</v>
      </c>
      <c r="N11" s="12">
        <f t="shared" si="15"/>
        <v>4347</v>
      </c>
      <c r="O11" s="12">
        <f t="shared" si="8"/>
        <v>4347</v>
      </c>
      <c r="P11" s="12">
        <f t="shared" si="9"/>
        <v>4212</v>
      </c>
      <c r="Q11" s="12">
        <f t="shared" si="10"/>
        <v>4077</v>
      </c>
      <c r="R11" s="12">
        <f t="shared" si="11"/>
        <v>4077</v>
      </c>
      <c r="S11" s="12">
        <f t="shared" si="16"/>
        <v>3942</v>
      </c>
      <c r="T11" s="12">
        <f t="shared" si="34"/>
        <v>3807</v>
      </c>
      <c r="U11" s="12">
        <f t="shared" si="35"/>
        <v>3672</v>
      </c>
      <c r="V11" s="12">
        <f t="shared" si="17"/>
        <v>3537</v>
      </c>
      <c r="W11" s="12">
        <f t="shared" si="18"/>
        <v>3402</v>
      </c>
      <c r="X11" s="12">
        <f t="shared" si="19"/>
        <v>3267</v>
      </c>
      <c r="Y11" s="12">
        <f t="shared" si="20"/>
        <v>3267</v>
      </c>
      <c r="Z11" s="12">
        <f t="shared" si="21"/>
        <v>3132</v>
      </c>
      <c r="AA11" s="12">
        <f t="shared" si="22"/>
        <v>2997</v>
      </c>
      <c r="AB11" s="12">
        <f t="shared" si="23"/>
        <v>2862</v>
      </c>
      <c r="AC11" s="12">
        <f t="shared" si="24"/>
        <v>2484</v>
      </c>
      <c r="AD11" s="50">
        <f t="shared" si="25"/>
        <v>2484</v>
      </c>
      <c r="AE11" s="50">
        <f t="shared" si="26"/>
        <v>2484</v>
      </c>
      <c r="AF11" s="50">
        <f t="shared" si="27"/>
        <v>2416.5</v>
      </c>
      <c r="AG11" s="51">
        <f t="shared" si="28"/>
        <v>2349</v>
      </c>
      <c r="AH11" s="51">
        <f t="shared" si="29"/>
        <v>2281.5</v>
      </c>
      <c r="AI11" s="51">
        <f t="shared" si="30"/>
        <v>2214</v>
      </c>
      <c r="AJ11" s="51">
        <f t="shared" si="31"/>
        <v>2133</v>
      </c>
      <c r="AK11" s="52">
        <f t="shared" si="32"/>
        <v>2052</v>
      </c>
    </row>
    <row r="12" spans="1:37" ht="12.75">
      <c r="A12" s="48">
        <v>0.04</v>
      </c>
      <c r="B12" s="49">
        <f t="shared" si="12"/>
        <v>18</v>
      </c>
      <c r="C12" s="12">
        <f t="shared" si="33"/>
        <v>7740</v>
      </c>
      <c r="D12" s="12">
        <f t="shared" si="0"/>
        <v>7470</v>
      </c>
      <c r="E12" s="12">
        <f t="shared" si="1"/>
        <v>6516</v>
      </c>
      <c r="F12" s="12">
        <f t="shared" si="2"/>
        <v>6516</v>
      </c>
      <c r="G12" s="12">
        <f t="shared" si="3"/>
        <v>6516</v>
      </c>
      <c r="H12" s="12">
        <f t="shared" si="4"/>
        <v>6516</v>
      </c>
      <c r="I12" s="12">
        <f t="shared" si="5"/>
        <v>6516</v>
      </c>
      <c r="J12" s="12">
        <f t="shared" si="13"/>
        <v>6516</v>
      </c>
      <c r="K12" s="12">
        <f t="shared" si="14"/>
        <v>6156</v>
      </c>
      <c r="L12" s="12">
        <f t="shared" si="6"/>
        <v>5796</v>
      </c>
      <c r="M12" s="12">
        <f t="shared" si="7"/>
        <v>5796</v>
      </c>
      <c r="N12" s="12">
        <f t="shared" si="15"/>
        <v>5796</v>
      </c>
      <c r="O12" s="12">
        <f t="shared" si="8"/>
        <v>5796</v>
      </c>
      <c r="P12" s="12">
        <f t="shared" si="9"/>
        <v>5616</v>
      </c>
      <c r="Q12" s="12">
        <f t="shared" si="10"/>
        <v>5436</v>
      </c>
      <c r="R12" s="12">
        <f t="shared" si="11"/>
        <v>5436</v>
      </c>
      <c r="S12" s="12">
        <f t="shared" si="16"/>
        <v>5256</v>
      </c>
      <c r="T12" s="12">
        <f t="shared" si="34"/>
        <v>5076</v>
      </c>
      <c r="U12" s="12">
        <f t="shared" si="35"/>
        <v>4896</v>
      </c>
      <c r="V12" s="12">
        <f t="shared" si="17"/>
        <v>4716</v>
      </c>
      <c r="W12" s="12">
        <f t="shared" si="18"/>
        <v>4536</v>
      </c>
      <c r="X12" s="12">
        <f t="shared" si="19"/>
        <v>4356</v>
      </c>
      <c r="Y12" s="12">
        <f t="shared" si="20"/>
        <v>4356</v>
      </c>
      <c r="Z12" s="12">
        <f t="shared" si="21"/>
        <v>4176</v>
      </c>
      <c r="AA12" s="12">
        <f t="shared" si="22"/>
        <v>3996</v>
      </c>
      <c r="AB12" s="12">
        <f t="shared" si="23"/>
        <v>3816</v>
      </c>
      <c r="AC12" s="12">
        <f t="shared" si="24"/>
        <v>3312</v>
      </c>
      <c r="AD12" s="50">
        <f t="shared" si="25"/>
        <v>3312</v>
      </c>
      <c r="AE12" s="50">
        <f t="shared" si="26"/>
        <v>3312</v>
      </c>
      <c r="AF12" s="50">
        <f t="shared" si="27"/>
        <v>3222</v>
      </c>
      <c r="AG12" s="51">
        <f t="shared" si="28"/>
        <v>3132</v>
      </c>
      <c r="AH12" s="51">
        <f t="shared" si="29"/>
        <v>3042</v>
      </c>
      <c r="AI12" s="51">
        <f t="shared" si="30"/>
        <v>2952</v>
      </c>
      <c r="AJ12" s="51">
        <f t="shared" si="31"/>
        <v>2844</v>
      </c>
      <c r="AK12" s="52">
        <f t="shared" si="32"/>
        <v>2736</v>
      </c>
    </row>
    <row r="13" spans="1:37" ht="12.75">
      <c r="A13" s="48">
        <v>0.05</v>
      </c>
      <c r="B13" s="49">
        <f t="shared" si="12"/>
        <v>22.5</v>
      </c>
      <c r="C13" s="12">
        <f t="shared" si="33"/>
        <v>9675</v>
      </c>
      <c r="D13" s="12">
        <f t="shared" si="0"/>
        <v>9337.5</v>
      </c>
      <c r="E13" s="12">
        <f t="shared" si="1"/>
        <v>8145</v>
      </c>
      <c r="F13" s="12">
        <f t="shared" si="2"/>
        <v>8145</v>
      </c>
      <c r="G13" s="12">
        <f t="shared" si="3"/>
        <v>8145</v>
      </c>
      <c r="H13" s="12">
        <f t="shared" si="4"/>
        <v>8145</v>
      </c>
      <c r="I13" s="12">
        <f t="shared" si="5"/>
        <v>8145</v>
      </c>
      <c r="J13" s="12">
        <f t="shared" si="13"/>
        <v>8145</v>
      </c>
      <c r="K13" s="12">
        <f t="shared" si="14"/>
        <v>7695</v>
      </c>
      <c r="L13" s="12">
        <f t="shared" si="6"/>
        <v>7245</v>
      </c>
      <c r="M13" s="12">
        <f t="shared" si="7"/>
        <v>7245</v>
      </c>
      <c r="N13" s="12">
        <f t="shared" si="15"/>
        <v>7245</v>
      </c>
      <c r="O13" s="12">
        <f t="shared" si="8"/>
        <v>7245</v>
      </c>
      <c r="P13" s="12">
        <f t="shared" si="9"/>
        <v>7020</v>
      </c>
      <c r="Q13" s="12">
        <f t="shared" si="10"/>
        <v>6795</v>
      </c>
      <c r="R13" s="12">
        <f t="shared" si="11"/>
        <v>6795</v>
      </c>
      <c r="S13" s="12">
        <f t="shared" si="16"/>
        <v>6570</v>
      </c>
      <c r="T13" s="12">
        <f t="shared" si="34"/>
        <v>6345</v>
      </c>
      <c r="U13" s="12">
        <f t="shared" si="35"/>
        <v>6120</v>
      </c>
      <c r="V13" s="12">
        <f t="shared" si="17"/>
        <v>5895</v>
      </c>
      <c r="W13" s="12">
        <f t="shared" si="18"/>
        <v>5670</v>
      </c>
      <c r="X13" s="12">
        <f t="shared" si="19"/>
        <v>5445</v>
      </c>
      <c r="Y13" s="12">
        <f t="shared" si="20"/>
        <v>5445</v>
      </c>
      <c r="Z13" s="12">
        <f t="shared" si="21"/>
        <v>5220</v>
      </c>
      <c r="AA13" s="12">
        <f t="shared" si="22"/>
        <v>4995</v>
      </c>
      <c r="AB13" s="12">
        <f t="shared" si="23"/>
        <v>4770</v>
      </c>
      <c r="AC13" s="12">
        <f t="shared" si="24"/>
        <v>4140</v>
      </c>
      <c r="AD13" s="50">
        <f t="shared" si="25"/>
        <v>4140</v>
      </c>
      <c r="AE13" s="50">
        <f t="shared" si="26"/>
        <v>4140</v>
      </c>
      <c r="AF13" s="50">
        <f t="shared" si="27"/>
        <v>4027.5</v>
      </c>
      <c r="AG13" s="51">
        <f t="shared" si="28"/>
        <v>3915</v>
      </c>
      <c r="AH13" s="51">
        <f t="shared" si="29"/>
        <v>3802.5</v>
      </c>
      <c r="AI13" s="51">
        <f t="shared" si="30"/>
        <v>3690</v>
      </c>
      <c r="AJ13" s="51">
        <f t="shared" si="31"/>
        <v>3555</v>
      </c>
      <c r="AK13" s="52">
        <f t="shared" si="32"/>
        <v>3420</v>
      </c>
    </row>
    <row r="14" spans="1:37" ht="12.75">
      <c r="A14" s="48">
        <v>0.075</v>
      </c>
      <c r="B14" s="49">
        <f t="shared" si="12"/>
        <v>33.75</v>
      </c>
      <c r="C14" s="12">
        <f t="shared" si="33"/>
        <v>14512.5</v>
      </c>
      <c r="D14" s="12">
        <f t="shared" si="0"/>
        <v>14006.25</v>
      </c>
      <c r="E14" s="12">
        <f t="shared" si="1"/>
        <v>12217.5</v>
      </c>
      <c r="F14" s="12">
        <f t="shared" si="2"/>
        <v>12217.5</v>
      </c>
      <c r="G14" s="12">
        <f t="shared" si="3"/>
        <v>12217.5</v>
      </c>
      <c r="H14" s="12">
        <f t="shared" si="4"/>
        <v>12217.5</v>
      </c>
      <c r="I14" s="12">
        <f t="shared" si="5"/>
        <v>12217.5</v>
      </c>
      <c r="J14" s="12">
        <f t="shared" si="13"/>
        <v>12217.5</v>
      </c>
      <c r="K14" s="12">
        <f t="shared" si="14"/>
        <v>11542.5</v>
      </c>
      <c r="L14" s="12">
        <f t="shared" si="6"/>
        <v>10867.5</v>
      </c>
      <c r="M14" s="12">
        <f t="shared" si="7"/>
        <v>10867.5</v>
      </c>
      <c r="N14" s="12">
        <f t="shared" si="15"/>
        <v>10867.5</v>
      </c>
      <c r="O14" s="12">
        <f t="shared" si="8"/>
        <v>10867.5</v>
      </c>
      <c r="P14" s="12">
        <f t="shared" si="9"/>
        <v>10530</v>
      </c>
      <c r="Q14" s="12">
        <f t="shared" si="10"/>
        <v>10192.5</v>
      </c>
      <c r="R14" s="12">
        <f t="shared" si="11"/>
        <v>10192.5</v>
      </c>
      <c r="S14" s="12">
        <f t="shared" si="16"/>
        <v>9855</v>
      </c>
      <c r="T14" s="12">
        <f t="shared" si="34"/>
        <v>9517.5</v>
      </c>
      <c r="U14" s="12">
        <f t="shared" si="35"/>
        <v>9180</v>
      </c>
      <c r="V14" s="12">
        <f t="shared" si="17"/>
        <v>8842.5</v>
      </c>
      <c r="W14" s="12">
        <f t="shared" si="18"/>
        <v>8505</v>
      </c>
      <c r="X14" s="12">
        <f t="shared" si="19"/>
        <v>8167.5</v>
      </c>
      <c r="Y14" s="12">
        <f t="shared" si="20"/>
        <v>8167.5</v>
      </c>
      <c r="Z14" s="12">
        <f t="shared" si="21"/>
        <v>7830</v>
      </c>
      <c r="AA14" s="12">
        <f t="shared" si="22"/>
        <v>7492.5</v>
      </c>
      <c r="AB14" s="12">
        <f t="shared" si="23"/>
        <v>7155</v>
      </c>
      <c r="AC14" s="12">
        <f t="shared" si="24"/>
        <v>6210</v>
      </c>
      <c r="AD14" s="50">
        <f t="shared" si="25"/>
        <v>6210</v>
      </c>
      <c r="AE14" s="50">
        <f t="shared" si="26"/>
        <v>6210</v>
      </c>
      <c r="AF14" s="50">
        <f t="shared" si="27"/>
        <v>6041.25</v>
      </c>
      <c r="AG14" s="51">
        <f t="shared" si="28"/>
        <v>5872.5</v>
      </c>
      <c r="AH14" s="51">
        <f t="shared" si="29"/>
        <v>5703.75</v>
      </c>
      <c r="AI14" s="51">
        <f t="shared" si="30"/>
        <v>5535</v>
      </c>
      <c r="AJ14" s="51">
        <f t="shared" si="31"/>
        <v>5332.5</v>
      </c>
      <c r="AK14" s="52">
        <f t="shared" si="32"/>
        <v>5130</v>
      </c>
    </row>
    <row r="15" spans="1:37" ht="12.75">
      <c r="A15" s="48">
        <v>0.1</v>
      </c>
      <c r="B15" s="49">
        <f t="shared" si="12"/>
        <v>45</v>
      </c>
      <c r="C15" s="12">
        <f t="shared" si="33"/>
        <v>19350</v>
      </c>
      <c r="D15" s="12">
        <f t="shared" si="0"/>
        <v>18675</v>
      </c>
      <c r="E15" s="12">
        <f t="shared" si="1"/>
        <v>16290</v>
      </c>
      <c r="F15" s="12">
        <f t="shared" si="2"/>
        <v>16290</v>
      </c>
      <c r="G15" s="12">
        <f t="shared" si="3"/>
        <v>16290</v>
      </c>
      <c r="H15" s="12">
        <f t="shared" si="4"/>
        <v>16290</v>
      </c>
      <c r="I15" s="12">
        <f t="shared" si="5"/>
        <v>16290</v>
      </c>
      <c r="J15" s="12">
        <f t="shared" si="13"/>
        <v>16290</v>
      </c>
      <c r="K15" s="12">
        <f t="shared" si="14"/>
        <v>15390</v>
      </c>
      <c r="L15" s="12">
        <f t="shared" si="6"/>
        <v>14490</v>
      </c>
      <c r="M15" s="12">
        <f t="shared" si="7"/>
        <v>14490</v>
      </c>
      <c r="N15" s="12">
        <f t="shared" si="15"/>
        <v>14490</v>
      </c>
      <c r="O15" s="12">
        <f t="shared" si="8"/>
        <v>14490</v>
      </c>
      <c r="P15" s="12">
        <f t="shared" si="9"/>
        <v>14040</v>
      </c>
      <c r="Q15" s="12">
        <f t="shared" si="10"/>
        <v>13590</v>
      </c>
      <c r="R15" s="12">
        <f t="shared" si="11"/>
        <v>13590</v>
      </c>
      <c r="S15" s="12">
        <f t="shared" si="16"/>
        <v>13140</v>
      </c>
      <c r="T15" s="12">
        <f t="shared" si="34"/>
        <v>12690</v>
      </c>
      <c r="U15" s="12">
        <f t="shared" si="35"/>
        <v>12240</v>
      </c>
      <c r="V15" s="12">
        <f t="shared" si="17"/>
        <v>11790</v>
      </c>
      <c r="W15" s="12">
        <f t="shared" si="18"/>
        <v>11340</v>
      </c>
      <c r="X15" s="12">
        <f t="shared" si="19"/>
        <v>10890</v>
      </c>
      <c r="Y15" s="12">
        <f t="shared" si="20"/>
        <v>10890</v>
      </c>
      <c r="Z15" s="12">
        <f t="shared" si="21"/>
        <v>10440</v>
      </c>
      <c r="AA15" s="12">
        <f t="shared" si="22"/>
        <v>9990</v>
      </c>
      <c r="AB15" s="12">
        <f t="shared" si="23"/>
        <v>9540</v>
      </c>
      <c r="AC15" s="12">
        <f t="shared" si="24"/>
        <v>8280</v>
      </c>
      <c r="AD15" s="50">
        <f t="shared" si="25"/>
        <v>8280</v>
      </c>
      <c r="AE15" s="50">
        <f t="shared" si="26"/>
        <v>8280</v>
      </c>
      <c r="AF15" s="50">
        <f t="shared" si="27"/>
        <v>8055</v>
      </c>
      <c r="AG15" s="51">
        <f t="shared" si="28"/>
        <v>7830</v>
      </c>
      <c r="AH15" s="51">
        <f t="shared" si="29"/>
        <v>7605</v>
      </c>
      <c r="AI15" s="51">
        <f t="shared" si="30"/>
        <v>7380</v>
      </c>
      <c r="AJ15" s="51">
        <f t="shared" si="31"/>
        <v>7110</v>
      </c>
      <c r="AK15" s="52">
        <f t="shared" si="32"/>
        <v>6840</v>
      </c>
    </row>
    <row r="16" spans="1:37" ht="12.75">
      <c r="A16" s="48">
        <v>0.125</v>
      </c>
      <c r="B16" s="49">
        <f t="shared" si="12"/>
        <v>56.25</v>
      </c>
      <c r="C16" s="12">
        <f t="shared" si="33"/>
        <v>24187.5</v>
      </c>
      <c r="D16" s="12">
        <f t="shared" si="0"/>
        <v>23343.75</v>
      </c>
      <c r="E16" s="12">
        <f t="shared" si="1"/>
        <v>20362.5</v>
      </c>
      <c r="F16" s="12">
        <f t="shared" si="2"/>
        <v>20362.5</v>
      </c>
      <c r="G16" s="12">
        <f t="shared" si="3"/>
        <v>20362.5</v>
      </c>
      <c r="H16" s="12">
        <f t="shared" si="4"/>
        <v>20362.5</v>
      </c>
      <c r="I16" s="12">
        <f t="shared" si="5"/>
        <v>20362.5</v>
      </c>
      <c r="J16" s="12">
        <f t="shared" si="13"/>
        <v>20362.5</v>
      </c>
      <c r="K16" s="12">
        <f t="shared" si="14"/>
        <v>19237.5</v>
      </c>
      <c r="L16" s="12">
        <f t="shared" si="6"/>
        <v>18112.5</v>
      </c>
      <c r="M16" s="12">
        <f t="shared" si="7"/>
        <v>18112.5</v>
      </c>
      <c r="N16" s="12">
        <f t="shared" si="15"/>
        <v>18112.5</v>
      </c>
      <c r="O16" s="12">
        <f t="shared" si="8"/>
        <v>18112.5</v>
      </c>
      <c r="P16" s="12">
        <f t="shared" si="9"/>
        <v>17550</v>
      </c>
      <c r="Q16" s="12">
        <f t="shared" si="10"/>
        <v>16987.5</v>
      </c>
      <c r="R16" s="12">
        <f t="shared" si="11"/>
        <v>16987.5</v>
      </c>
      <c r="S16" s="12">
        <f t="shared" si="16"/>
        <v>16425</v>
      </c>
      <c r="T16" s="12">
        <f t="shared" si="34"/>
        <v>15862.5</v>
      </c>
      <c r="U16" s="12">
        <f t="shared" si="35"/>
        <v>15300</v>
      </c>
      <c r="V16" s="12">
        <f t="shared" si="17"/>
        <v>14737.5</v>
      </c>
      <c r="W16" s="12">
        <f t="shared" si="18"/>
        <v>14175</v>
      </c>
      <c r="X16" s="12">
        <f t="shared" si="19"/>
        <v>13612.5</v>
      </c>
      <c r="Y16" s="12">
        <f t="shared" si="20"/>
        <v>13612.5</v>
      </c>
      <c r="Z16" s="12">
        <f t="shared" si="21"/>
        <v>13050</v>
      </c>
      <c r="AA16" s="12">
        <f t="shared" si="22"/>
        <v>12487.5</v>
      </c>
      <c r="AB16" s="12">
        <f t="shared" si="23"/>
        <v>11925</v>
      </c>
      <c r="AC16" s="12">
        <f t="shared" si="24"/>
        <v>10350</v>
      </c>
      <c r="AD16" s="50">
        <f t="shared" si="25"/>
        <v>10350</v>
      </c>
      <c r="AE16" s="50">
        <f t="shared" si="26"/>
        <v>10350</v>
      </c>
      <c r="AF16" s="50">
        <f t="shared" si="27"/>
        <v>10068.75</v>
      </c>
      <c r="AG16" s="51">
        <f t="shared" si="28"/>
        <v>9787.5</v>
      </c>
      <c r="AH16" s="51">
        <f t="shared" si="29"/>
        <v>9506.25</v>
      </c>
      <c r="AI16" s="51">
        <f t="shared" si="30"/>
        <v>9225</v>
      </c>
      <c r="AJ16" s="51">
        <f t="shared" si="31"/>
        <v>8887.5</v>
      </c>
      <c r="AK16" s="52">
        <f t="shared" si="32"/>
        <v>8550</v>
      </c>
    </row>
    <row r="17" spans="1:37" ht="12.75">
      <c r="A17" s="48">
        <v>0.15</v>
      </c>
      <c r="B17" s="49">
        <f t="shared" si="12"/>
        <v>67.5</v>
      </c>
      <c r="C17" s="12">
        <f t="shared" si="33"/>
        <v>29025</v>
      </c>
      <c r="D17" s="12">
        <f t="shared" si="0"/>
        <v>28012.5</v>
      </c>
      <c r="E17" s="12">
        <f t="shared" si="1"/>
        <v>24435</v>
      </c>
      <c r="F17" s="12">
        <f t="shared" si="2"/>
        <v>24435</v>
      </c>
      <c r="G17" s="12">
        <f t="shared" si="3"/>
        <v>24435</v>
      </c>
      <c r="H17" s="12">
        <f t="shared" si="4"/>
        <v>24435</v>
      </c>
      <c r="I17" s="12">
        <f t="shared" si="5"/>
        <v>24435</v>
      </c>
      <c r="J17" s="12">
        <f t="shared" si="13"/>
        <v>24435</v>
      </c>
      <c r="K17" s="12">
        <f t="shared" si="14"/>
        <v>23085</v>
      </c>
      <c r="L17" s="12">
        <f t="shared" si="6"/>
        <v>21735</v>
      </c>
      <c r="M17" s="12">
        <f t="shared" si="7"/>
        <v>21735</v>
      </c>
      <c r="N17" s="12">
        <f t="shared" si="15"/>
        <v>21735</v>
      </c>
      <c r="O17" s="12">
        <f t="shared" si="8"/>
        <v>21735</v>
      </c>
      <c r="P17" s="12">
        <f t="shared" si="9"/>
        <v>21060</v>
      </c>
      <c r="Q17" s="12">
        <f t="shared" si="10"/>
        <v>20385</v>
      </c>
      <c r="R17" s="12">
        <f t="shared" si="11"/>
        <v>20385</v>
      </c>
      <c r="S17" s="12">
        <f t="shared" si="16"/>
        <v>19710</v>
      </c>
      <c r="T17" s="12">
        <f t="shared" si="34"/>
        <v>19035</v>
      </c>
      <c r="U17" s="12">
        <f t="shared" si="35"/>
        <v>18360</v>
      </c>
      <c r="V17" s="12">
        <f t="shared" si="17"/>
        <v>17685</v>
      </c>
      <c r="W17" s="12">
        <f t="shared" si="18"/>
        <v>17010</v>
      </c>
      <c r="X17" s="12">
        <f t="shared" si="19"/>
        <v>16335</v>
      </c>
      <c r="Y17" s="12">
        <f t="shared" si="20"/>
        <v>16335</v>
      </c>
      <c r="Z17" s="12">
        <f t="shared" si="21"/>
        <v>15660</v>
      </c>
      <c r="AA17" s="12">
        <f t="shared" si="22"/>
        <v>14985</v>
      </c>
      <c r="AB17" s="12">
        <f t="shared" si="23"/>
        <v>14310</v>
      </c>
      <c r="AC17" s="12">
        <f t="shared" si="24"/>
        <v>12420</v>
      </c>
      <c r="AD17" s="50">
        <f t="shared" si="25"/>
        <v>12420</v>
      </c>
      <c r="AE17" s="50">
        <f t="shared" si="26"/>
        <v>12420</v>
      </c>
      <c r="AF17" s="50">
        <f t="shared" si="27"/>
        <v>12082.5</v>
      </c>
      <c r="AG17" s="51">
        <f t="shared" si="28"/>
        <v>11745</v>
      </c>
      <c r="AH17" s="51">
        <f t="shared" si="29"/>
        <v>11407.5</v>
      </c>
      <c r="AI17" s="51">
        <f t="shared" si="30"/>
        <v>11070</v>
      </c>
      <c r="AJ17" s="51">
        <f t="shared" si="31"/>
        <v>10665</v>
      </c>
      <c r="AK17" s="52">
        <f t="shared" si="32"/>
        <v>10260</v>
      </c>
    </row>
    <row r="18" spans="1:37" ht="12.75">
      <c r="A18" s="48">
        <v>0.2</v>
      </c>
      <c r="B18" s="49">
        <f t="shared" si="12"/>
        <v>90</v>
      </c>
      <c r="C18" s="12">
        <f t="shared" si="33"/>
        <v>38700</v>
      </c>
      <c r="D18" s="12">
        <f t="shared" si="0"/>
        <v>37350</v>
      </c>
      <c r="E18" s="12">
        <f t="shared" si="1"/>
        <v>32580</v>
      </c>
      <c r="F18" s="12">
        <f t="shared" si="2"/>
        <v>32580</v>
      </c>
      <c r="G18" s="12">
        <f t="shared" si="3"/>
        <v>32580</v>
      </c>
      <c r="H18" s="12">
        <f t="shared" si="4"/>
        <v>32580</v>
      </c>
      <c r="I18" s="12">
        <f t="shared" si="5"/>
        <v>32580</v>
      </c>
      <c r="J18" s="12">
        <f t="shared" si="13"/>
        <v>32580</v>
      </c>
      <c r="K18" s="12">
        <f t="shared" si="14"/>
        <v>30780</v>
      </c>
      <c r="L18" s="12">
        <f t="shared" si="6"/>
        <v>28980</v>
      </c>
      <c r="M18" s="12">
        <f t="shared" si="7"/>
        <v>28980</v>
      </c>
      <c r="N18" s="12">
        <f t="shared" si="15"/>
        <v>28980</v>
      </c>
      <c r="O18" s="12">
        <f t="shared" si="8"/>
        <v>28980</v>
      </c>
      <c r="P18" s="12">
        <f t="shared" si="9"/>
        <v>28080</v>
      </c>
      <c r="Q18" s="12">
        <f t="shared" si="10"/>
        <v>27180</v>
      </c>
      <c r="R18" s="12">
        <f t="shared" si="11"/>
        <v>27180</v>
      </c>
      <c r="S18" s="12">
        <f t="shared" si="16"/>
        <v>26280</v>
      </c>
      <c r="T18" s="12">
        <f t="shared" si="34"/>
        <v>25380</v>
      </c>
      <c r="U18" s="12">
        <f t="shared" si="35"/>
        <v>24480</v>
      </c>
      <c r="V18" s="12">
        <f t="shared" si="17"/>
        <v>23580</v>
      </c>
      <c r="W18" s="12">
        <f t="shared" si="18"/>
        <v>22680</v>
      </c>
      <c r="X18" s="12">
        <f t="shared" si="19"/>
        <v>21780</v>
      </c>
      <c r="Y18" s="12">
        <f t="shared" si="20"/>
        <v>21780</v>
      </c>
      <c r="Z18" s="12">
        <f t="shared" si="21"/>
        <v>20880</v>
      </c>
      <c r="AA18" s="12">
        <f t="shared" si="22"/>
        <v>19980</v>
      </c>
      <c r="AB18" s="12">
        <f t="shared" si="23"/>
        <v>19080</v>
      </c>
      <c r="AC18" s="12">
        <f t="shared" si="24"/>
        <v>16560</v>
      </c>
      <c r="AD18" s="50">
        <f t="shared" si="25"/>
        <v>16560</v>
      </c>
      <c r="AE18" s="50">
        <f t="shared" si="26"/>
        <v>16560</v>
      </c>
      <c r="AF18" s="50">
        <f t="shared" si="27"/>
        <v>16110</v>
      </c>
      <c r="AG18" s="51">
        <f t="shared" si="28"/>
        <v>15660</v>
      </c>
      <c r="AH18" s="51">
        <f t="shared" si="29"/>
        <v>15210</v>
      </c>
      <c r="AI18" s="51">
        <f t="shared" si="30"/>
        <v>14760</v>
      </c>
      <c r="AJ18" s="51">
        <f t="shared" si="31"/>
        <v>14220</v>
      </c>
      <c r="AK18" s="52">
        <f t="shared" si="32"/>
        <v>13680</v>
      </c>
    </row>
    <row r="19" spans="1:37" ht="12.75">
      <c r="A19" s="48">
        <v>0.25</v>
      </c>
      <c r="B19" s="49">
        <f t="shared" si="12"/>
        <v>112.5</v>
      </c>
      <c r="C19" s="12">
        <f t="shared" si="33"/>
        <v>48375</v>
      </c>
      <c r="D19" s="12">
        <f t="shared" si="0"/>
        <v>46687.5</v>
      </c>
      <c r="E19" s="12">
        <f t="shared" si="1"/>
        <v>40725</v>
      </c>
      <c r="F19" s="12">
        <f t="shared" si="2"/>
        <v>40725</v>
      </c>
      <c r="G19" s="12">
        <f t="shared" si="3"/>
        <v>40725</v>
      </c>
      <c r="H19" s="12">
        <f t="shared" si="4"/>
        <v>40725</v>
      </c>
      <c r="I19" s="12">
        <f t="shared" si="5"/>
        <v>40725</v>
      </c>
      <c r="J19" s="12">
        <f t="shared" si="13"/>
        <v>40725</v>
      </c>
      <c r="K19" s="12">
        <f t="shared" si="14"/>
        <v>38475</v>
      </c>
      <c r="L19" s="12">
        <f t="shared" si="6"/>
        <v>36225</v>
      </c>
      <c r="M19" s="12">
        <f t="shared" si="7"/>
        <v>36225</v>
      </c>
      <c r="N19" s="12">
        <f t="shared" si="15"/>
        <v>36225</v>
      </c>
      <c r="O19" s="12">
        <f t="shared" si="8"/>
        <v>36225</v>
      </c>
      <c r="P19" s="12">
        <f t="shared" si="9"/>
        <v>35100</v>
      </c>
      <c r="Q19" s="12">
        <f t="shared" si="10"/>
        <v>33975</v>
      </c>
      <c r="R19" s="12">
        <f t="shared" si="11"/>
        <v>33975</v>
      </c>
      <c r="S19" s="12">
        <f t="shared" si="16"/>
        <v>32850</v>
      </c>
      <c r="T19" s="12">
        <f t="shared" si="34"/>
        <v>31725</v>
      </c>
      <c r="U19" s="12">
        <f t="shared" si="35"/>
        <v>30600</v>
      </c>
      <c r="V19" s="12">
        <f t="shared" si="17"/>
        <v>29475</v>
      </c>
      <c r="W19" s="12">
        <f t="shared" si="18"/>
        <v>28350</v>
      </c>
      <c r="X19" s="12">
        <f t="shared" si="19"/>
        <v>27225</v>
      </c>
      <c r="Y19" s="12">
        <f t="shared" si="20"/>
        <v>27225</v>
      </c>
      <c r="Z19" s="12">
        <f t="shared" si="21"/>
        <v>26100</v>
      </c>
      <c r="AA19" s="12">
        <f t="shared" si="22"/>
        <v>24975</v>
      </c>
      <c r="AB19" s="12">
        <f t="shared" si="23"/>
        <v>23850</v>
      </c>
      <c r="AC19" s="12">
        <f t="shared" si="24"/>
        <v>20700</v>
      </c>
      <c r="AD19" s="50">
        <f t="shared" si="25"/>
        <v>20700</v>
      </c>
      <c r="AE19" s="50">
        <f t="shared" si="26"/>
        <v>20700</v>
      </c>
      <c r="AF19" s="50">
        <f t="shared" si="27"/>
        <v>20137.5</v>
      </c>
      <c r="AG19" s="51">
        <f t="shared" si="28"/>
        <v>19575</v>
      </c>
      <c r="AH19" s="51">
        <f t="shared" si="29"/>
        <v>19012.5</v>
      </c>
      <c r="AI19" s="51">
        <f t="shared" si="30"/>
        <v>18450</v>
      </c>
      <c r="AJ19" s="51">
        <f t="shared" si="31"/>
        <v>17775</v>
      </c>
      <c r="AK19" s="52">
        <f t="shared" si="32"/>
        <v>17100</v>
      </c>
    </row>
    <row r="20" spans="1:37" ht="12.75">
      <c r="A20" s="48">
        <v>0.3</v>
      </c>
      <c r="B20" s="49">
        <f t="shared" si="12"/>
        <v>135</v>
      </c>
      <c r="C20" s="12">
        <f t="shared" si="33"/>
        <v>58050</v>
      </c>
      <c r="D20" s="12">
        <f t="shared" si="0"/>
        <v>56025</v>
      </c>
      <c r="E20" s="12">
        <f t="shared" si="1"/>
        <v>48870</v>
      </c>
      <c r="F20" s="12">
        <f t="shared" si="2"/>
        <v>48870</v>
      </c>
      <c r="G20" s="12">
        <f t="shared" si="3"/>
        <v>48870</v>
      </c>
      <c r="H20" s="12">
        <f t="shared" si="4"/>
        <v>48870</v>
      </c>
      <c r="I20" s="12">
        <f t="shared" si="5"/>
        <v>48870</v>
      </c>
      <c r="J20" s="12">
        <f t="shared" si="13"/>
        <v>48870</v>
      </c>
      <c r="K20" s="12">
        <f t="shared" si="14"/>
        <v>46170</v>
      </c>
      <c r="L20" s="12">
        <f t="shared" si="6"/>
        <v>43470</v>
      </c>
      <c r="M20" s="12">
        <f t="shared" si="7"/>
        <v>43470</v>
      </c>
      <c r="N20" s="12">
        <f t="shared" si="15"/>
        <v>43470</v>
      </c>
      <c r="O20" s="12">
        <f t="shared" si="8"/>
        <v>43470</v>
      </c>
      <c r="P20" s="12">
        <f t="shared" si="9"/>
        <v>42120</v>
      </c>
      <c r="Q20" s="12">
        <f t="shared" si="10"/>
        <v>40770</v>
      </c>
      <c r="R20" s="12">
        <f t="shared" si="11"/>
        <v>40770</v>
      </c>
      <c r="S20" s="12">
        <f t="shared" si="16"/>
        <v>39420</v>
      </c>
      <c r="T20" s="12">
        <f t="shared" si="34"/>
        <v>38070</v>
      </c>
      <c r="U20" s="12">
        <f t="shared" si="35"/>
        <v>36720</v>
      </c>
      <c r="V20" s="12">
        <f t="shared" si="17"/>
        <v>35370</v>
      </c>
      <c r="W20" s="12">
        <f t="shared" si="18"/>
        <v>34020</v>
      </c>
      <c r="X20" s="12">
        <f t="shared" si="19"/>
        <v>32670</v>
      </c>
      <c r="Y20" s="12">
        <f t="shared" si="20"/>
        <v>32670</v>
      </c>
      <c r="Z20" s="12">
        <f t="shared" si="21"/>
        <v>31320</v>
      </c>
      <c r="AA20" s="12">
        <f t="shared" si="22"/>
        <v>29970</v>
      </c>
      <c r="AB20" s="12">
        <f t="shared" si="23"/>
        <v>28620</v>
      </c>
      <c r="AC20" s="12">
        <f t="shared" si="24"/>
        <v>24840</v>
      </c>
      <c r="AD20" s="50">
        <f t="shared" si="25"/>
        <v>24840</v>
      </c>
      <c r="AE20" s="50">
        <f t="shared" si="26"/>
        <v>24840</v>
      </c>
      <c r="AF20" s="50">
        <f t="shared" si="27"/>
        <v>24165</v>
      </c>
      <c r="AG20" s="51">
        <f t="shared" si="28"/>
        <v>23490</v>
      </c>
      <c r="AH20" s="51">
        <f t="shared" si="29"/>
        <v>22815</v>
      </c>
      <c r="AI20" s="51">
        <f t="shared" si="30"/>
        <v>22140</v>
      </c>
      <c r="AJ20" s="51">
        <f t="shared" si="31"/>
        <v>21330</v>
      </c>
      <c r="AK20" s="52">
        <f t="shared" si="32"/>
        <v>20520</v>
      </c>
    </row>
    <row r="21" spans="1:37" ht="12.75">
      <c r="A21" s="48">
        <v>0.35</v>
      </c>
      <c r="B21" s="49">
        <f t="shared" si="12"/>
        <v>157.5</v>
      </c>
      <c r="C21" s="12">
        <f t="shared" si="33"/>
        <v>67725</v>
      </c>
      <c r="D21" s="12">
        <f t="shared" si="0"/>
        <v>65362.5</v>
      </c>
      <c r="E21" s="12">
        <f t="shared" si="1"/>
        <v>57015</v>
      </c>
      <c r="F21" s="12">
        <f t="shared" si="2"/>
        <v>57015</v>
      </c>
      <c r="G21" s="12">
        <f t="shared" si="3"/>
        <v>57015</v>
      </c>
      <c r="H21" s="12">
        <f t="shared" si="4"/>
        <v>57015</v>
      </c>
      <c r="I21" s="12">
        <f t="shared" si="5"/>
        <v>57015</v>
      </c>
      <c r="J21" s="12">
        <f t="shared" si="13"/>
        <v>57015</v>
      </c>
      <c r="K21" s="12">
        <f t="shared" si="14"/>
        <v>53865</v>
      </c>
      <c r="L21" s="12">
        <f t="shared" si="6"/>
        <v>50715</v>
      </c>
      <c r="M21" s="12">
        <f t="shared" si="7"/>
        <v>50715</v>
      </c>
      <c r="N21" s="12">
        <f t="shared" si="15"/>
        <v>50715</v>
      </c>
      <c r="O21" s="12">
        <f t="shared" si="8"/>
        <v>50715</v>
      </c>
      <c r="P21" s="12">
        <f t="shared" si="9"/>
        <v>49140</v>
      </c>
      <c r="Q21" s="12">
        <f t="shared" si="10"/>
        <v>47565</v>
      </c>
      <c r="R21" s="12">
        <f t="shared" si="11"/>
        <v>47565</v>
      </c>
      <c r="S21" s="12">
        <f t="shared" si="16"/>
        <v>45990</v>
      </c>
      <c r="T21" s="12">
        <f t="shared" si="34"/>
        <v>44415</v>
      </c>
      <c r="U21" s="12">
        <f t="shared" si="35"/>
        <v>42840</v>
      </c>
      <c r="V21" s="12">
        <f t="shared" si="17"/>
        <v>41265</v>
      </c>
      <c r="W21" s="12">
        <f t="shared" si="18"/>
        <v>39690</v>
      </c>
      <c r="X21" s="12">
        <f t="shared" si="19"/>
        <v>38115</v>
      </c>
      <c r="Y21" s="12">
        <f t="shared" si="20"/>
        <v>38115</v>
      </c>
      <c r="Z21" s="12">
        <f t="shared" si="21"/>
        <v>36540</v>
      </c>
      <c r="AA21" s="12">
        <f t="shared" si="22"/>
        <v>34965</v>
      </c>
      <c r="AB21" s="12">
        <f t="shared" si="23"/>
        <v>33390</v>
      </c>
      <c r="AC21" s="12">
        <f t="shared" si="24"/>
        <v>28980</v>
      </c>
      <c r="AD21" s="50">
        <f t="shared" si="25"/>
        <v>28980</v>
      </c>
      <c r="AE21" s="50">
        <f t="shared" si="26"/>
        <v>28980</v>
      </c>
      <c r="AF21" s="50">
        <f t="shared" si="27"/>
        <v>28192.5</v>
      </c>
      <c r="AG21" s="51">
        <f t="shared" si="28"/>
        <v>27405</v>
      </c>
      <c r="AH21" s="51">
        <f t="shared" si="29"/>
        <v>26617.5</v>
      </c>
      <c r="AI21" s="51">
        <f t="shared" si="30"/>
        <v>25830</v>
      </c>
      <c r="AJ21" s="51">
        <f t="shared" si="31"/>
        <v>24885</v>
      </c>
      <c r="AK21" s="52">
        <f t="shared" si="32"/>
        <v>23940</v>
      </c>
    </row>
    <row r="22" spans="1:37" ht="12.75">
      <c r="A22" s="48">
        <v>0.4</v>
      </c>
      <c r="B22" s="49">
        <f t="shared" si="12"/>
        <v>180</v>
      </c>
      <c r="C22" s="12">
        <f t="shared" si="33"/>
        <v>77400</v>
      </c>
      <c r="D22" s="12">
        <f t="shared" si="0"/>
        <v>74700</v>
      </c>
      <c r="E22" s="12">
        <f t="shared" si="1"/>
        <v>65160</v>
      </c>
      <c r="F22" s="12">
        <f t="shared" si="2"/>
        <v>65160</v>
      </c>
      <c r="G22" s="12">
        <f t="shared" si="3"/>
        <v>65160</v>
      </c>
      <c r="H22" s="12">
        <f t="shared" si="4"/>
        <v>65160</v>
      </c>
      <c r="I22" s="12">
        <f t="shared" si="5"/>
        <v>65160</v>
      </c>
      <c r="J22" s="12">
        <f t="shared" si="13"/>
        <v>65160</v>
      </c>
      <c r="K22" s="12">
        <f t="shared" si="14"/>
        <v>61560</v>
      </c>
      <c r="L22" s="12">
        <f t="shared" si="6"/>
        <v>57960</v>
      </c>
      <c r="M22" s="12">
        <f t="shared" si="7"/>
        <v>57960</v>
      </c>
      <c r="N22" s="12">
        <f t="shared" si="15"/>
        <v>57960</v>
      </c>
      <c r="O22" s="12">
        <f t="shared" si="8"/>
        <v>57960</v>
      </c>
      <c r="P22" s="12">
        <f t="shared" si="9"/>
        <v>56160</v>
      </c>
      <c r="Q22" s="12">
        <f t="shared" si="10"/>
        <v>54360</v>
      </c>
      <c r="R22" s="12">
        <f t="shared" si="11"/>
        <v>54360</v>
      </c>
      <c r="S22" s="12">
        <f t="shared" si="16"/>
        <v>52560</v>
      </c>
      <c r="T22" s="12">
        <f t="shared" si="34"/>
        <v>50760</v>
      </c>
      <c r="U22" s="12">
        <f t="shared" si="35"/>
        <v>48960</v>
      </c>
      <c r="V22" s="12">
        <f t="shared" si="17"/>
        <v>47160</v>
      </c>
      <c r="W22" s="12">
        <f t="shared" si="18"/>
        <v>45360</v>
      </c>
      <c r="X22" s="12">
        <f t="shared" si="19"/>
        <v>43560</v>
      </c>
      <c r="Y22" s="12">
        <f t="shared" si="20"/>
        <v>43560</v>
      </c>
      <c r="Z22" s="12">
        <f t="shared" si="21"/>
        <v>41760</v>
      </c>
      <c r="AA22" s="12">
        <f t="shared" si="22"/>
        <v>39960</v>
      </c>
      <c r="AB22" s="12">
        <f t="shared" si="23"/>
        <v>38160</v>
      </c>
      <c r="AC22" s="12">
        <f t="shared" si="24"/>
        <v>33120</v>
      </c>
      <c r="AD22" s="50">
        <f t="shared" si="25"/>
        <v>33120</v>
      </c>
      <c r="AE22" s="50">
        <f t="shared" si="26"/>
        <v>33120</v>
      </c>
      <c r="AF22" s="50">
        <f t="shared" si="27"/>
        <v>32220</v>
      </c>
      <c r="AG22" s="51">
        <f t="shared" si="28"/>
        <v>31320</v>
      </c>
      <c r="AH22" s="51">
        <f t="shared" si="29"/>
        <v>30420</v>
      </c>
      <c r="AI22" s="51">
        <f t="shared" si="30"/>
        <v>29520</v>
      </c>
      <c r="AJ22" s="51">
        <f t="shared" si="31"/>
        <v>28440</v>
      </c>
      <c r="AK22" s="52">
        <f t="shared" si="32"/>
        <v>27360</v>
      </c>
    </row>
    <row r="23" spans="1:37" ht="12.75">
      <c r="A23" s="48">
        <v>0.45</v>
      </c>
      <c r="B23" s="49">
        <f t="shared" si="12"/>
        <v>202.5</v>
      </c>
      <c r="C23" s="12">
        <f t="shared" si="33"/>
        <v>87075</v>
      </c>
      <c r="D23" s="12">
        <f t="shared" si="0"/>
        <v>84037.5</v>
      </c>
      <c r="E23" s="12">
        <f t="shared" si="1"/>
        <v>73305</v>
      </c>
      <c r="F23" s="12">
        <f t="shared" si="2"/>
        <v>73305</v>
      </c>
      <c r="G23" s="12">
        <f t="shared" si="3"/>
        <v>73305</v>
      </c>
      <c r="H23" s="12">
        <f t="shared" si="4"/>
        <v>73305</v>
      </c>
      <c r="I23" s="12">
        <f t="shared" si="5"/>
        <v>73305</v>
      </c>
      <c r="J23" s="12">
        <f t="shared" si="13"/>
        <v>73305</v>
      </c>
      <c r="K23" s="12">
        <f t="shared" si="14"/>
        <v>69255</v>
      </c>
      <c r="L23" s="12">
        <f t="shared" si="6"/>
        <v>65205</v>
      </c>
      <c r="M23" s="12">
        <f t="shared" si="7"/>
        <v>65205</v>
      </c>
      <c r="N23" s="12">
        <f t="shared" si="15"/>
        <v>65205</v>
      </c>
      <c r="O23" s="12">
        <f t="shared" si="8"/>
        <v>65205</v>
      </c>
      <c r="P23" s="12">
        <f t="shared" si="9"/>
        <v>63180</v>
      </c>
      <c r="Q23" s="12">
        <f t="shared" si="10"/>
        <v>61155</v>
      </c>
      <c r="R23" s="12">
        <f t="shared" si="11"/>
        <v>61155</v>
      </c>
      <c r="S23" s="12">
        <f t="shared" si="16"/>
        <v>59130</v>
      </c>
      <c r="T23" s="12">
        <f t="shared" si="34"/>
        <v>57105</v>
      </c>
      <c r="U23" s="12">
        <f t="shared" si="35"/>
        <v>55080</v>
      </c>
      <c r="V23" s="12">
        <f t="shared" si="17"/>
        <v>53055</v>
      </c>
      <c r="W23" s="12">
        <f t="shared" si="18"/>
        <v>51030</v>
      </c>
      <c r="X23" s="12">
        <f t="shared" si="19"/>
        <v>49005</v>
      </c>
      <c r="Y23" s="12">
        <f t="shared" si="20"/>
        <v>49005</v>
      </c>
      <c r="Z23" s="12">
        <f t="shared" si="21"/>
        <v>46980</v>
      </c>
      <c r="AA23" s="12">
        <f t="shared" si="22"/>
        <v>44955</v>
      </c>
      <c r="AB23" s="12">
        <f t="shared" si="23"/>
        <v>42930</v>
      </c>
      <c r="AC23" s="12">
        <f t="shared" si="24"/>
        <v>37260</v>
      </c>
      <c r="AD23" s="50">
        <f t="shared" si="25"/>
        <v>37260</v>
      </c>
      <c r="AE23" s="50">
        <f t="shared" si="26"/>
        <v>37260</v>
      </c>
      <c r="AF23" s="50">
        <f t="shared" si="27"/>
        <v>36247.5</v>
      </c>
      <c r="AG23" s="51">
        <f t="shared" si="28"/>
        <v>35235</v>
      </c>
      <c r="AH23" s="51">
        <f t="shared" si="29"/>
        <v>34222.5</v>
      </c>
      <c r="AI23" s="51">
        <f t="shared" si="30"/>
        <v>33210</v>
      </c>
      <c r="AJ23" s="51">
        <f t="shared" si="31"/>
        <v>31995</v>
      </c>
      <c r="AK23" s="52">
        <f t="shared" si="32"/>
        <v>30780</v>
      </c>
    </row>
    <row r="24" spans="1:37" ht="12.75">
      <c r="A24" s="48">
        <v>0.5</v>
      </c>
      <c r="B24" s="49">
        <f>A24*450</f>
        <v>225</v>
      </c>
      <c r="C24" s="12">
        <f t="shared" si="33"/>
        <v>96750</v>
      </c>
      <c r="D24" s="12">
        <f t="shared" si="0"/>
        <v>93375</v>
      </c>
      <c r="E24" s="12">
        <f t="shared" si="1"/>
        <v>81450</v>
      </c>
      <c r="F24" s="12">
        <f t="shared" si="2"/>
        <v>81450</v>
      </c>
      <c r="G24" s="12">
        <f t="shared" si="3"/>
        <v>81450</v>
      </c>
      <c r="H24" s="12">
        <f t="shared" si="4"/>
        <v>81450</v>
      </c>
      <c r="I24" s="12">
        <f t="shared" si="5"/>
        <v>81450</v>
      </c>
      <c r="J24" s="12">
        <f t="shared" si="13"/>
        <v>81450</v>
      </c>
      <c r="K24" s="12">
        <f t="shared" si="14"/>
        <v>76950</v>
      </c>
      <c r="L24" s="12">
        <f t="shared" si="6"/>
        <v>72450</v>
      </c>
      <c r="M24" s="12">
        <f t="shared" si="7"/>
        <v>72450</v>
      </c>
      <c r="N24" s="12">
        <f t="shared" si="15"/>
        <v>72450</v>
      </c>
      <c r="O24" s="12">
        <f t="shared" si="8"/>
        <v>72450</v>
      </c>
      <c r="P24" s="12">
        <f t="shared" si="9"/>
        <v>70200</v>
      </c>
      <c r="Q24" s="12">
        <f t="shared" si="10"/>
        <v>67950</v>
      </c>
      <c r="R24" s="12">
        <f t="shared" si="11"/>
        <v>67950</v>
      </c>
      <c r="S24" s="12">
        <f t="shared" si="16"/>
        <v>65700</v>
      </c>
      <c r="T24" s="12">
        <f t="shared" si="34"/>
        <v>63450</v>
      </c>
      <c r="U24" s="12">
        <f t="shared" si="35"/>
        <v>61200</v>
      </c>
      <c r="V24" s="12">
        <f t="shared" si="17"/>
        <v>58950</v>
      </c>
      <c r="W24" s="12">
        <f t="shared" si="18"/>
        <v>56700</v>
      </c>
      <c r="X24" s="12">
        <f t="shared" si="19"/>
        <v>54450</v>
      </c>
      <c r="Y24" s="12">
        <f t="shared" si="20"/>
        <v>54450</v>
      </c>
      <c r="Z24" s="12">
        <f t="shared" si="21"/>
        <v>52200</v>
      </c>
      <c r="AA24" s="12">
        <f t="shared" si="22"/>
        <v>49950</v>
      </c>
      <c r="AB24" s="12">
        <f t="shared" si="23"/>
        <v>47700</v>
      </c>
      <c r="AC24" s="12">
        <f t="shared" si="24"/>
        <v>41400</v>
      </c>
      <c r="AD24" s="50">
        <f t="shared" si="25"/>
        <v>41400</v>
      </c>
      <c r="AE24" s="50">
        <f t="shared" si="26"/>
        <v>41400</v>
      </c>
      <c r="AF24" s="50">
        <f t="shared" si="27"/>
        <v>40275</v>
      </c>
      <c r="AG24" s="51">
        <f>B24*174</f>
        <v>39150</v>
      </c>
      <c r="AH24" s="51">
        <f>B24*169</f>
        <v>38025</v>
      </c>
      <c r="AI24" s="51">
        <f>B24*164</f>
        <v>36900</v>
      </c>
      <c r="AJ24" s="51">
        <f>B24*158</f>
        <v>35550</v>
      </c>
      <c r="AK24" s="52">
        <f>B24*152</f>
        <v>34200</v>
      </c>
    </row>
    <row r="25" spans="1:37" ht="13.5" thickBot="1">
      <c r="A25" s="53">
        <v>1</v>
      </c>
      <c r="B25" s="54">
        <f>A25*450</f>
        <v>450</v>
      </c>
      <c r="C25" s="17">
        <f t="shared" si="33"/>
        <v>193500</v>
      </c>
      <c r="D25" s="17">
        <f t="shared" si="0"/>
        <v>186750</v>
      </c>
      <c r="E25" s="17">
        <f t="shared" si="1"/>
        <v>162900</v>
      </c>
      <c r="F25" s="17">
        <f t="shared" si="2"/>
        <v>162900</v>
      </c>
      <c r="G25" s="17">
        <f t="shared" si="3"/>
        <v>162900</v>
      </c>
      <c r="H25" s="17">
        <f t="shared" si="4"/>
        <v>162900</v>
      </c>
      <c r="I25" s="17">
        <f t="shared" si="5"/>
        <v>162900</v>
      </c>
      <c r="J25" s="17">
        <f t="shared" si="13"/>
        <v>162900</v>
      </c>
      <c r="K25" s="17">
        <f t="shared" si="14"/>
        <v>153900</v>
      </c>
      <c r="L25" s="17">
        <f t="shared" si="6"/>
        <v>144900</v>
      </c>
      <c r="M25" s="17">
        <f t="shared" si="7"/>
        <v>144900</v>
      </c>
      <c r="N25" s="17">
        <f t="shared" si="15"/>
        <v>144900</v>
      </c>
      <c r="O25" s="17">
        <f t="shared" si="8"/>
        <v>144900</v>
      </c>
      <c r="P25" s="17">
        <f t="shared" si="9"/>
        <v>140400</v>
      </c>
      <c r="Q25" s="17">
        <f t="shared" si="10"/>
        <v>135900</v>
      </c>
      <c r="R25" s="17">
        <f t="shared" si="11"/>
        <v>135900</v>
      </c>
      <c r="S25" s="17">
        <f t="shared" si="16"/>
        <v>131400</v>
      </c>
      <c r="T25" s="17">
        <f t="shared" si="34"/>
        <v>126900</v>
      </c>
      <c r="U25" s="17">
        <f t="shared" si="35"/>
        <v>122400</v>
      </c>
      <c r="V25" s="17">
        <f t="shared" si="17"/>
        <v>117900</v>
      </c>
      <c r="W25" s="17">
        <f t="shared" si="18"/>
        <v>113400</v>
      </c>
      <c r="X25" s="17">
        <f t="shared" si="19"/>
        <v>108900</v>
      </c>
      <c r="Y25" s="17">
        <f t="shared" si="20"/>
        <v>108900</v>
      </c>
      <c r="Z25" s="17">
        <f t="shared" si="21"/>
        <v>104400</v>
      </c>
      <c r="AA25" s="17">
        <f t="shared" si="22"/>
        <v>99900</v>
      </c>
      <c r="AB25" s="17">
        <f t="shared" si="23"/>
        <v>95400</v>
      </c>
      <c r="AC25" s="17">
        <f t="shared" si="24"/>
        <v>82800</v>
      </c>
      <c r="AD25" s="55">
        <f t="shared" si="25"/>
        <v>82800</v>
      </c>
      <c r="AE25" s="55">
        <f t="shared" si="26"/>
        <v>82800</v>
      </c>
      <c r="AF25" s="55">
        <f t="shared" si="27"/>
        <v>80550</v>
      </c>
      <c r="AG25" s="56">
        <f>B25*174</f>
        <v>78300</v>
      </c>
      <c r="AH25" s="56">
        <f>B25*169</f>
        <v>76050</v>
      </c>
      <c r="AI25" s="56">
        <f>B25*164</f>
        <v>73800</v>
      </c>
      <c r="AJ25" s="56">
        <f>B25*158</f>
        <v>71100</v>
      </c>
      <c r="AK25" s="57">
        <f>B25*152</f>
        <v>68400</v>
      </c>
    </row>
    <row r="26" ht="13.5" thickTop="1"/>
    <row r="28" ht="12.75">
      <c r="A28" s="4" t="s">
        <v>16</v>
      </c>
    </row>
  </sheetData>
  <sheetProtection formatCells="0" formatColumns="0" formatRows="0" insertColumns="0" insertRows="0" insertHyperlinks="0" deleteColumns="0" deleteRows="0"/>
  <printOptions/>
  <pageMargins left="0.75" right="0.75" top="1" bottom="1" header="0.5" footer="0.5"/>
  <pageSetup horizontalDpi="600" verticalDpi="600" orientation="landscape" r:id="rId1"/>
  <headerFooter alignWithMargins="0">
    <oddHeader>&amp;C&amp;A
Monetary Conversion Table of Disability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AK30"/>
  <sheetViews>
    <sheetView showGridLines="0" workbookViewId="0" topLeftCell="A3">
      <pane xSplit="2" topLeftCell="C1" activePane="topRight" state="frozen"/>
      <selection pane="topLeft" activeCell="A1" sqref="A1"/>
      <selection pane="topRight" activeCell="A3" sqref="A3"/>
    </sheetView>
  </sheetViews>
  <sheetFormatPr defaultColWidth="9.140625" defaultRowHeight="12.75"/>
  <cols>
    <col min="1" max="1" width="12.7109375" style="0" customWidth="1"/>
    <col min="2" max="2" width="10.421875" style="0" customWidth="1"/>
    <col min="3" max="17" width="11.140625" style="0" bestFit="1" customWidth="1"/>
    <col min="18" max="24" width="11.140625" style="0" customWidth="1"/>
    <col min="25" max="25" width="10.140625" style="0" customWidth="1"/>
    <col min="26" max="28" width="11.28125" style="0" customWidth="1"/>
    <col min="29" max="33" width="11.421875" style="0" customWidth="1"/>
  </cols>
  <sheetData>
    <row r="3" ht="13.5" thickBot="1"/>
    <row r="4" spans="1:37" ht="13.5" thickTop="1">
      <c r="A4" s="20" t="s">
        <v>15</v>
      </c>
      <c r="B4" s="21"/>
      <c r="C4" s="21" t="s">
        <v>1</v>
      </c>
      <c r="D4" s="21" t="s">
        <v>1</v>
      </c>
      <c r="E4" s="21" t="s">
        <v>1</v>
      </c>
      <c r="F4" s="21" t="s">
        <v>1</v>
      </c>
      <c r="G4" s="21" t="s">
        <v>1</v>
      </c>
      <c r="H4" s="21" t="s">
        <v>1</v>
      </c>
      <c r="I4" s="21" t="s">
        <v>1</v>
      </c>
      <c r="J4" s="21" t="s">
        <v>1</v>
      </c>
      <c r="K4" s="21" t="s">
        <v>1</v>
      </c>
      <c r="L4" s="21" t="s">
        <v>1</v>
      </c>
      <c r="M4" s="21" t="s">
        <v>1</v>
      </c>
      <c r="N4" s="21" t="s">
        <v>1</v>
      </c>
      <c r="O4" s="21" t="s">
        <v>1</v>
      </c>
      <c r="P4" s="21" t="s">
        <v>1</v>
      </c>
      <c r="Q4" s="21" t="s">
        <v>1</v>
      </c>
      <c r="R4" s="21" t="s">
        <v>1</v>
      </c>
      <c r="S4" s="21" t="s">
        <v>1</v>
      </c>
      <c r="T4" s="21" t="s">
        <v>1</v>
      </c>
      <c r="U4" s="21" t="s">
        <v>1</v>
      </c>
      <c r="V4" s="21" t="s">
        <v>1</v>
      </c>
      <c r="W4" s="21" t="s">
        <v>1</v>
      </c>
      <c r="X4" s="21" t="s">
        <v>1</v>
      </c>
      <c r="Y4" s="21" t="s">
        <v>1</v>
      </c>
      <c r="Z4" s="21" t="s">
        <v>1</v>
      </c>
      <c r="AA4" s="21" t="s">
        <v>1</v>
      </c>
      <c r="AB4" s="21" t="s">
        <v>1</v>
      </c>
      <c r="AC4" s="21" t="s">
        <v>1</v>
      </c>
      <c r="AD4" s="21" t="s">
        <v>1</v>
      </c>
      <c r="AE4" s="21" t="s">
        <v>1</v>
      </c>
      <c r="AF4" s="21" t="s">
        <v>1</v>
      </c>
      <c r="AG4" s="21" t="s">
        <v>1</v>
      </c>
      <c r="AH4" s="21" t="s">
        <v>1</v>
      </c>
      <c r="AI4" s="21" t="s">
        <v>1</v>
      </c>
      <c r="AJ4" s="21" t="s">
        <v>1</v>
      </c>
      <c r="AK4" s="22" t="s">
        <v>1</v>
      </c>
    </row>
    <row r="5" spans="1:37" ht="12.75">
      <c r="A5" s="23" t="s">
        <v>2</v>
      </c>
      <c r="B5" s="24" t="s">
        <v>3</v>
      </c>
      <c r="C5" s="25">
        <v>44927</v>
      </c>
      <c r="D5" s="25">
        <v>44661</v>
      </c>
      <c r="E5" s="25">
        <v>44562</v>
      </c>
      <c r="F5" s="25">
        <v>44197</v>
      </c>
      <c r="G5" s="25">
        <v>43831</v>
      </c>
      <c r="H5" s="25">
        <v>43466</v>
      </c>
      <c r="I5" s="25">
        <v>43101</v>
      </c>
      <c r="J5" s="25">
        <v>42736</v>
      </c>
      <c r="K5" s="25">
        <v>42431</v>
      </c>
      <c r="L5" s="25">
        <v>42370</v>
      </c>
      <c r="M5" s="25">
        <v>42005</v>
      </c>
      <c r="N5" s="25">
        <v>41640</v>
      </c>
      <c r="O5" s="25">
        <v>41275</v>
      </c>
      <c r="P5" s="25">
        <v>41016</v>
      </c>
      <c r="Q5" s="25">
        <v>40909</v>
      </c>
      <c r="R5" s="25">
        <v>40544</v>
      </c>
      <c r="S5" s="25">
        <v>40299</v>
      </c>
      <c r="T5" s="25">
        <v>39814</v>
      </c>
      <c r="U5" s="25">
        <v>39539</v>
      </c>
      <c r="V5" s="25">
        <v>39083</v>
      </c>
      <c r="W5" s="25">
        <v>38808</v>
      </c>
      <c r="X5" s="25">
        <v>38718</v>
      </c>
      <c r="Y5" s="25">
        <v>38353</v>
      </c>
      <c r="Z5" s="25">
        <v>37987</v>
      </c>
      <c r="AA5" s="25">
        <v>37622</v>
      </c>
      <c r="AB5" s="25">
        <v>37257</v>
      </c>
      <c r="AC5" s="25">
        <v>36892</v>
      </c>
      <c r="AD5" s="25">
        <v>36526</v>
      </c>
      <c r="AE5" s="25">
        <v>36161</v>
      </c>
      <c r="AF5" s="25">
        <v>35796</v>
      </c>
      <c r="AG5" s="25">
        <v>35431</v>
      </c>
      <c r="AH5" s="25">
        <v>35065</v>
      </c>
      <c r="AI5" s="25">
        <v>34700</v>
      </c>
      <c r="AJ5" s="25">
        <v>34335</v>
      </c>
      <c r="AK5" s="26">
        <v>33970</v>
      </c>
    </row>
    <row r="6" spans="1:37" ht="13.5" thickBot="1">
      <c r="A6" s="27" t="s">
        <v>4</v>
      </c>
      <c r="B6" s="28" t="s">
        <v>5</v>
      </c>
      <c r="C6" s="28">
        <v>430</v>
      </c>
      <c r="D6" s="28">
        <v>415</v>
      </c>
      <c r="E6" s="28">
        <v>362</v>
      </c>
      <c r="F6" s="28">
        <v>362</v>
      </c>
      <c r="G6" s="28">
        <v>362</v>
      </c>
      <c r="H6" s="28">
        <v>362</v>
      </c>
      <c r="I6" s="28">
        <v>362</v>
      </c>
      <c r="J6" s="28">
        <v>362</v>
      </c>
      <c r="K6" s="28">
        <v>342</v>
      </c>
      <c r="L6" s="28">
        <v>322</v>
      </c>
      <c r="M6" s="28">
        <v>322</v>
      </c>
      <c r="N6" s="28">
        <v>322</v>
      </c>
      <c r="O6" s="28">
        <v>322</v>
      </c>
      <c r="P6" s="28">
        <v>312</v>
      </c>
      <c r="Q6" s="28">
        <v>302</v>
      </c>
      <c r="R6" s="28">
        <v>302</v>
      </c>
      <c r="S6" s="28">
        <v>292</v>
      </c>
      <c r="T6" s="28">
        <v>282</v>
      </c>
      <c r="U6" s="28">
        <v>272</v>
      </c>
      <c r="V6" s="28">
        <v>262</v>
      </c>
      <c r="W6" s="28">
        <v>252</v>
      </c>
      <c r="X6" s="28">
        <v>242</v>
      </c>
      <c r="Y6" s="28">
        <v>242</v>
      </c>
      <c r="Z6" s="28">
        <v>232</v>
      </c>
      <c r="AA6" s="28">
        <v>222</v>
      </c>
      <c r="AB6" s="28">
        <v>212</v>
      </c>
      <c r="AC6" s="28">
        <v>184</v>
      </c>
      <c r="AD6" s="28">
        <v>184</v>
      </c>
      <c r="AE6" s="28">
        <v>184</v>
      </c>
      <c r="AF6" s="28">
        <v>179</v>
      </c>
      <c r="AG6" s="28">
        <v>174</v>
      </c>
      <c r="AH6" s="28">
        <v>169</v>
      </c>
      <c r="AI6" s="28">
        <v>164</v>
      </c>
      <c r="AJ6" s="28">
        <v>158</v>
      </c>
      <c r="AK6" s="29">
        <v>152</v>
      </c>
    </row>
    <row r="7" spans="1:37" ht="13.5" thickTop="1">
      <c r="A7" s="5">
        <v>0.005</v>
      </c>
      <c r="B7" s="40">
        <f>A7*1000</f>
        <v>5</v>
      </c>
      <c r="C7" s="67">
        <f>B7*430</f>
        <v>2150</v>
      </c>
      <c r="D7" s="67">
        <f aca="true" t="shared" si="0" ref="D7:D27">B7*415</f>
        <v>2075</v>
      </c>
      <c r="E7" s="67">
        <f aca="true" t="shared" si="1" ref="E7:E27">B7*362</f>
        <v>1810</v>
      </c>
      <c r="F7" s="67">
        <f aca="true" t="shared" si="2" ref="F7:F27">B7*362</f>
        <v>1810</v>
      </c>
      <c r="G7" s="67">
        <f aca="true" t="shared" si="3" ref="G7:G27">B7*362</f>
        <v>1810</v>
      </c>
      <c r="H7" s="67">
        <f aca="true" t="shared" si="4" ref="H7:H27">B7*362</f>
        <v>1810</v>
      </c>
      <c r="I7" s="67">
        <f aca="true" t="shared" si="5" ref="I7:I27">B7*362</f>
        <v>1810</v>
      </c>
      <c r="J7" s="67">
        <f>B7*362</f>
        <v>1810</v>
      </c>
      <c r="K7" s="67">
        <f>B7*342</f>
        <v>1710</v>
      </c>
      <c r="L7" s="67">
        <f aca="true" t="shared" si="6" ref="L7:L27">B7*322</f>
        <v>1610</v>
      </c>
      <c r="M7" s="67">
        <f aca="true" t="shared" si="7" ref="M7:M27">B7*322</f>
        <v>1610</v>
      </c>
      <c r="N7" s="67">
        <f>B7*322</f>
        <v>1610</v>
      </c>
      <c r="O7" s="7">
        <f aca="true" t="shared" si="8" ref="O7:O27">B7*322</f>
        <v>1610</v>
      </c>
      <c r="P7" s="7">
        <f aca="true" t="shared" si="9" ref="P7:P27">B7*312</f>
        <v>1560</v>
      </c>
      <c r="Q7" s="7">
        <f aca="true" t="shared" si="10" ref="Q7:Q27">B7*302</f>
        <v>1510</v>
      </c>
      <c r="R7" s="7">
        <f aca="true" t="shared" si="11" ref="R7:R27">B7*302</f>
        <v>1510</v>
      </c>
      <c r="S7" s="7">
        <f>B7*292</f>
        <v>1460</v>
      </c>
      <c r="T7" s="7">
        <f>B7*282</f>
        <v>1410</v>
      </c>
      <c r="U7" s="7">
        <f aca="true" t="shared" si="12" ref="U7:U27">B7*272</f>
        <v>1360</v>
      </c>
      <c r="V7" s="7">
        <f>B7*262</f>
        <v>1310</v>
      </c>
      <c r="W7" s="7">
        <f>B7*252</f>
        <v>1260</v>
      </c>
      <c r="X7" s="7">
        <f>B7*242</f>
        <v>1210</v>
      </c>
      <c r="Y7" s="7">
        <f>B7*242</f>
        <v>1210</v>
      </c>
      <c r="Z7" s="7">
        <f>B7*232</f>
        <v>1160</v>
      </c>
      <c r="AA7" s="7">
        <f>B7*222</f>
        <v>1110</v>
      </c>
      <c r="AB7" s="7">
        <f>B7*212</f>
        <v>1060</v>
      </c>
      <c r="AC7" s="7">
        <f>B7*184</f>
        <v>920</v>
      </c>
      <c r="AD7" s="8">
        <f>B7*184</f>
        <v>920</v>
      </c>
      <c r="AE7" s="8">
        <f>B7*184</f>
        <v>920</v>
      </c>
      <c r="AF7" s="8">
        <f>B7*179</f>
        <v>895</v>
      </c>
      <c r="AG7" s="8">
        <f>B7*174</f>
        <v>870</v>
      </c>
      <c r="AH7" s="8">
        <f>B7*169</f>
        <v>845</v>
      </c>
      <c r="AI7" s="8">
        <f>B7*164</f>
        <v>820</v>
      </c>
      <c r="AJ7" s="8">
        <f>B7*158</f>
        <v>790</v>
      </c>
      <c r="AK7" s="9">
        <f>B7*152</f>
        <v>760</v>
      </c>
    </row>
    <row r="8" spans="1:37" ht="12.75">
      <c r="A8" s="10">
        <v>0.01</v>
      </c>
      <c r="B8" s="41">
        <f aca="true" t="shared" si="13" ref="B8:B23">A8*1000</f>
        <v>10</v>
      </c>
      <c r="C8" s="12">
        <f>B8*430</f>
        <v>4300</v>
      </c>
      <c r="D8" s="12">
        <f t="shared" si="0"/>
        <v>4150</v>
      </c>
      <c r="E8" s="12">
        <f t="shared" si="1"/>
        <v>3620</v>
      </c>
      <c r="F8" s="12">
        <f t="shared" si="2"/>
        <v>3620</v>
      </c>
      <c r="G8" s="12">
        <f t="shared" si="3"/>
        <v>3620</v>
      </c>
      <c r="H8" s="12">
        <f t="shared" si="4"/>
        <v>3620</v>
      </c>
      <c r="I8" s="12">
        <f t="shared" si="5"/>
        <v>3620</v>
      </c>
      <c r="J8" s="12">
        <f aca="true" t="shared" si="14" ref="J8:J25">B8*362</f>
        <v>3620</v>
      </c>
      <c r="K8" s="12">
        <f aca="true" t="shared" si="15" ref="K8:K25">B8*342</f>
        <v>3420</v>
      </c>
      <c r="L8" s="64">
        <f t="shared" si="6"/>
        <v>3220</v>
      </c>
      <c r="M8" s="64">
        <f t="shared" si="7"/>
        <v>3220</v>
      </c>
      <c r="N8" s="64">
        <f aca="true" t="shared" si="16" ref="N8:N25">B8*322</f>
        <v>3220</v>
      </c>
      <c r="O8" s="12">
        <f t="shared" si="8"/>
        <v>3220</v>
      </c>
      <c r="P8" s="12">
        <f t="shared" si="9"/>
        <v>3120</v>
      </c>
      <c r="Q8" s="12">
        <f t="shared" si="10"/>
        <v>3020</v>
      </c>
      <c r="R8" s="12">
        <f t="shared" si="11"/>
        <v>3020</v>
      </c>
      <c r="S8" s="12">
        <f aca="true" t="shared" si="17" ref="S8:S27">B8*292</f>
        <v>2920</v>
      </c>
      <c r="T8" s="12">
        <f>B8*282</f>
        <v>2820</v>
      </c>
      <c r="U8" s="12">
        <f t="shared" si="12"/>
        <v>2720</v>
      </c>
      <c r="V8" s="12">
        <f aca="true" t="shared" si="18" ref="V8:V27">B8*262</f>
        <v>2620</v>
      </c>
      <c r="W8" s="12">
        <f aca="true" t="shared" si="19" ref="W8:W27">B8*252</f>
        <v>2520</v>
      </c>
      <c r="X8" s="12">
        <f aca="true" t="shared" si="20" ref="X8:X27">B8*242</f>
        <v>2420</v>
      </c>
      <c r="Y8" s="12">
        <f aca="true" t="shared" si="21" ref="Y8:Y27">B8*242</f>
        <v>2420</v>
      </c>
      <c r="Z8" s="12">
        <f aca="true" t="shared" si="22" ref="Z8:Z27">B8*232</f>
        <v>2320</v>
      </c>
      <c r="AA8" s="12">
        <f aca="true" t="shared" si="23" ref="AA8:AA27">B8*222</f>
        <v>2220</v>
      </c>
      <c r="AB8" s="12">
        <f aca="true" t="shared" si="24" ref="AB8:AB27">B8*212</f>
        <v>2120</v>
      </c>
      <c r="AC8" s="12">
        <f aca="true" t="shared" si="25" ref="AC8:AC27">B8*184</f>
        <v>1840</v>
      </c>
      <c r="AD8" s="13">
        <f aca="true" t="shared" si="26" ref="AD8:AD27">B8*184</f>
        <v>1840</v>
      </c>
      <c r="AE8" s="13">
        <f aca="true" t="shared" si="27" ref="AE8:AE27">B8*184</f>
        <v>1840</v>
      </c>
      <c r="AF8" s="13">
        <f aca="true" t="shared" si="28" ref="AF8:AF27">B8*179</f>
        <v>1790</v>
      </c>
      <c r="AG8" s="13">
        <f aca="true" t="shared" si="29" ref="AG8:AG23">B8*174</f>
        <v>1740</v>
      </c>
      <c r="AH8" s="13">
        <f aca="true" t="shared" si="30" ref="AH8:AH23">B8*169</f>
        <v>1690</v>
      </c>
      <c r="AI8" s="13">
        <f aca="true" t="shared" si="31" ref="AI8:AI23">B8*164</f>
        <v>1640</v>
      </c>
      <c r="AJ8" s="13">
        <f aca="true" t="shared" si="32" ref="AJ8:AJ23">B8*158</f>
        <v>1580</v>
      </c>
      <c r="AK8" s="14">
        <f aca="true" t="shared" si="33" ref="AK8:AK23">B8*152</f>
        <v>1520</v>
      </c>
    </row>
    <row r="9" spans="1:37" ht="12.75">
      <c r="A9" s="10">
        <v>0.02</v>
      </c>
      <c r="B9" s="41">
        <f t="shared" si="13"/>
        <v>20</v>
      </c>
      <c r="C9" s="12">
        <f aca="true" t="shared" si="34" ref="C9:C27">B9*430</f>
        <v>8600</v>
      </c>
      <c r="D9" s="12">
        <f t="shared" si="0"/>
        <v>8300</v>
      </c>
      <c r="E9" s="12">
        <f t="shared" si="1"/>
        <v>7240</v>
      </c>
      <c r="F9" s="12">
        <f t="shared" si="2"/>
        <v>7240</v>
      </c>
      <c r="G9" s="12">
        <f t="shared" si="3"/>
        <v>7240</v>
      </c>
      <c r="H9" s="12">
        <f t="shared" si="4"/>
        <v>7240</v>
      </c>
      <c r="I9" s="12">
        <f t="shared" si="5"/>
        <v>7240</v>
      </c>
      <c r="J9" s="12">
        <f t="shared" si="14"/>
        <v>7240</v>
      </c>
      <c r="K9" s="12">
        <f t="shared" si="15"/>
        <v>6840</v>
      </c>
      <c r="L9" s="12">
        <f t="shared" si="6"/>
        <v>6440</v>
      </c>
      <c r="M9" s="12">
        <f t="shared" si="7"/>
        <v>6440</v>
      </c>
      <c r="N9" s="12">
        <f t="shared" si="16"/>
        <v>6440</v>
      </c>
      <c r="O9" s="12">
        <f t="shared" si="8"/>
        <v>6440</v>
      </c>
      <c r="P9" s="12">
        <f t="shared" si="9"/>
        <v>6240</v>
      </c>
      <c r="Q9" s="12">
        <f t="shared" si="10"/>
        <v>6040</v>
      </c>
      <c r="R9" s="12">
        <f t="shared" si="11"/>
        <v>6040</v>
      </c>
      <c r="S9" s="12">
        <f t="shared" si="17"/>
        <v>5840</v>
      </c>
      <c r="T9" s="12">
        <f aca="true" t="shared" si="35" ref="T9:T27">B9*282</f>
        <v>5640</v>
      </c>
      <c r="U9" s="12">
        <f t="shared" si="12"/>
        <v>5440</v>
      </c>
      <c r="V9" s="12">
        <f t="shared" si="18"/>
        <v>5240</v>
      </c>
      <c r="W9" s="12">
        <f t="shared" si="19"/>
        <v>5040</v>
      </c>
      <c r="X9" s="12">
        <f t="shared" si="20"/>
        <v>4840</v>
      </c>
      <c r="Y9" s="12">
        <f t="shared" si="21"/>
        <v>4840</v>
      </c>
      <c r="Z9" s="12">
        <f t="shared" si="22"/>
        <v>4640</v>
      </c>
      <c r="AA9" s="12">
        <f t="shared" si="23"/>
        <v>4440</v>
      </c>
      <c r="AB9" s="12">
        <f t="shared" si="24"/>
        <v>4240</v>
      </c>
      <c r="AC9" s="12">
        <f t="shared" si="25"/>
        <v>3680</v>
      </c>
      <c r="AD9" s="13">
        <f t="shared" si="26"/>
        <v>3680</v>
      </c>
      <c r="AE9" s="13">
        <f t="shared" si="27"/>
        <v>3680</v>
      </c>
      <c r="AF9" s="13">
        <f t="shared" si="28"/>
        <v>3580</v>
      </c>
      <c r="AG9" s="13">
        <f t="shared" si="29"/>
        <v>3480</v>
      </c>
      <c r="AH9" s="13">
        <f t="shared" si="30"/>
        <v>3380</v>
      </c>
      <c r="AI9" s="13">
        <f t="shared" si="31"/>
        <v>3280</v>
      </c>
      <c r="AJ9" s="13">
        <f t="shared" si="32"/>
        <v>3160</v>
      </c>
      <c r="AK9" s="14">
        <f t="shared" si="33"/>
        <v>3040</v>
      </c>
    </row>
    <row r="10" spans="1:37" ht="12.75">
      <c r="A10" s="10">
        <v>0.025</v>
      </c>
      <c r="B10" s="41">
        <f t="shared" si="13"/>
        <v>25</v>
      </c>
      <c r="C10" s="12">
        <f t="shared" si="34"/>
        <v>10750</v>
      </c>
      <c r="D10" s="12">
        <f t="shared" si="0"/>
        <v>10375</v>
      </c>
      <c r="E10" s="12">
        <f t="shared" si="1"/>
        <v>9050</v>
      </c>
      <c r="F10" s="12">
        <f t="shared" si="2"/>
        <v>9050</v>
      </c>
      <c r="G10" s="12">
        <f t="shared" si="3"/>
        <v>9050</v>
      </c>
      <c r="H10" s="12">
        <f t="shared" si="4"/>
        <v>9050</v>
      </c>
      <c r="I10" s="12">
        <f t="shared" si="5"/>
        <v>9050</v>
      </c>
      <c r="J10" s="12">
        <f t="shared" si="14"/>
        <v>9050</v>
      </c>
      <c r="K10" s="12">
        <f t="shared" si="15"/>
        <v>8550</v>
      </c>
      <c r="L10" s="12">
        <f t="shared" si="6"/>
        <v>8050</v>
      </c>
      <c r="M10" s="12">
        <f t="shared" si="7"/>
        <v>8050</v>
      </c>
      <c r="N10" s="12">
        <f t="shared" si="16"/>
        <v>8050</v>
      </c>
      <c r="O10" s="12">
        <f t="shared" si="8"/>
        <v>8050</v>
      </c>
      <c r="P10" s="12">
        <f t="shared" si="9"/>
        <v>7800</v>
      </c>
      <c r="Q10" s="12">
        <f t="shared" si="10"/>
        <v>7550</v>
      </c>
      <c r="R10" s="12">
        <f t="shared" si="11"/>
        <v>7550</v>
      </c>
      <c r="S10" s="12">
        <f t="shared" si="17"/>
        <v>7300</v>
      </c>
      <c r="T10" s="12">
        <f t="shared" si="35"/>
        <v>7050</v>
      </c>
      <c r="U10" s="12">
        <f t="shared" si="12"/>
        <v>6800</v>
      </c>
      <c r="V10" s="12">
        <f t="shared" si="18"/>
        <v>6550</v>
      </c>
      <c r="W10" s="12">
        <f t="shared" si="19"/>
        <v>6300</v>
      </c>
      <c r="X10" s="12">
        <f t="shared" si="20"/>
        <v>6050</v>
      </c>
      <c r="Y10" s="12">
        <f t="shared" si="21"/>
        <v>6050</v>
      </c>
      <c r="Z10" s="12">
        <f t="shared" si="22"/>
        <v>5800</v>
      </c>
      <c r="AA10" s="12">
        <f t="shared" si="23"/>
        <v>5550</v>
      </c>
      <c r="AB10" s="12">
        <f t="shared" si="24"/>
        <v>5300</v>
      </c>
      <c r="AC10" s="12">
        <f t="shared" si="25"/>
        <v>4600</v>
      </c>
      <c r="AD10" s="13">
        <f t="shared" si="26"/>
        <v>4600</v>
      </c>
      <c r="AE10" s="13">
        <f t="shared" si="27"/>
        <v>4600</v>
      </c>
      <c r="AF10" s="13">
        <f t="shared" si="28"/>
        <v>4475</v>
      </c>
      <c r="AG10" s="13">
        <f t="shared" si="29"/>
        <v>4350</v>
      </c>
      <c r="AH10" s="13">
        <f t="shared" si="30"/>
        <v>4225</v>
      </c>
      <c r="AI10" s="13">
        <f t="shared" si="31"/>
        <v>4100</v>
      </c>
      <c r="AJ10" s="13">
        <f t="shared" si="32"/>
        <v>3950</v>
      </c>
      <c r="AK10" s="14">
        <f t="shared" si="33"/>
        <v>3800</v>
      </c>
    </row>
    <row r="11" spans="1:37" ht="12.75">
      <c r="A11" s="10">
        <v>0.03</v>
      </c>
      <c r="B11" s="41">
        <f t="shared" si="13"/>
        <v>30</v>
      </c>
      <c r="C11" s="12">
        <f t="shared" si="34"/>
        <v>12900</v>
      </c>
      <c r="D11" s="12">
        <f t="shared" si="0"/>
        <v>12450</v>
      </c>
      <c r="E11" s="12">
        <f t="shared" si="1"/>
        <v>10860</v>
      </c>
      <c r="F11" s="12">
        <f t="shared" si="2"/>
        <v>10860</v>
      </c>
      <c r="G11" s="12">
        <f t="shared" si="3"/>
        <v>10860</v>
      </c>
      <c r="H11" s="12">
        <f t="shared" si="4"/>
        <v>10860</v>
      </c>
      <c r="I11" s="12">
        <f t="shared" si="5"/>
        <v>10860</v>
      </c>
      <c r="J11" s="12">
        <f t="shared" si="14"/>
        <v>10860</v>
      </c>
      <c r="K11" s="12">
        <f t="shared" si="15"/>
        <v>10260</v>
      </c>
      <c r="L11" s="12">
        <f t="shared" si="6"/>
        <v>9660</v>
      </c>
      <c r="M11" s="12">
        <f t="shared" si="7"/>
        <v>9660</v>
      </c>
      <c r="N11" s="12">
        <f t="shared" si="16"/>
        <v>9660</v>
      </c>
      <c r="O11" s="12">
        <f t="shared" si="8"/>
        <v>9660</v>
      </c>
      <c r="P11" s="12">
        <f t="shared" si="9"/>
        <v>9360</v>
      </c>
      <c r="Q11" s="12">
        <f t="shared" si="10"/>
        <v>9060</v>
      </c>
      <c r="R11" s="12">
        <f t="shared" si="11"/>
        <v>9060</v>
      </c>
      <c r="S11" s="12">
        <f t="shared" si="17"/>
        <v>8760</v>
      </c>
      <c r="T11" s="12">
        <f t="shared" si="35"/>
        <v>8460</v>
      </c>
      <c r="U11" s="12">
        <f t="shared" si="12"/>
        <v>8160</v>
      </c>
      <c r="V11" s="12">
        <f t="shared" si="18"/>
        <v>7860</v>
      </c>
      <c r="W11" s="12">
        <f t="shared" si="19"/>
        <v>7560</v>
      </c>
      <c r="X11" s="12">
        <f t="shared" si="20"/>
        <v>7260</v>
      </c>
      <c r="Y11" s="12">
        <f t="shared" si="21"/>
        <v>7260</v>
      </c>
      <c r="Z11" s="12">
        <f t="shared" si="22"/>
        <v>6960</v>
      </c>
      <c r="AA11" s="12">
        <f t="shared" si="23"/>
        <v>6660</v>
      </c>
      <c r="AB11" s="12">
        <f t="shared" si="24"/>
        <v>6360</v>
      </c>
      <c r="AC11" s="12">
        <f t="shared" si="25"/>
        <v>5520</v>
      </c>
      <c r="AD11" s="13">
        <f t="shared" si="26"/>
        <v>5520</v>
      </c>
      <c r="AE11" s="13">
        <f t="shared" si="27"/>
        <v>5520</v>
      </c>
      <c r="AF11" s="13">
        <f t="shared" si="28"/>
        <v>5370</v>
      </c>
      <c r="AG11" s="13">
        <f t="shared" si="29"/>
        <v>5220</v>
      </c>
      <c r="AH11" s="13">
        <f t="shared" si="30"/>
        <v>5070</v>
      </c>
      <c r="AI11" s="13">
        <f t="shared" si="31"/>
        <v>4920</v>
      </c>
      <c r="AJ11" s="13">
        <f t="shared" si="32"/>
        <v>4740</v>
      </c>
      <c r="AK11" s="14">
        <f t="shared" si="33"/>
        <v>4560</v>
      </c>
    </row>
    <row r="12" spans="1:37" ht="12.75">
      <c r="A12" s="10">
        <v>0.04</v>
      </c>
      <c r="B12" s="41">
        <f t="shared" si="13"/>
        <v>40</v>
      </c>
      <c r="C12" s="12">
        <f t="shared" si="34"/>
        <v>17200</v>
      </c>
      <c r="D12" s="12">
        <f t="shared" si="0"/>
        <v>16600</v>
      </c>
      <c r="E12" s="12">
        <f t="shared" si="1"/>
        <v>14480</v>
      </c>
      <c r="F12" s="12">
        <f t="shared" si="2"/>
        <v>14480</v>
      </c>
      <c r="G12" s="12">
        <f t="shared" si="3"/>
        <v>14480</v>
      </c>
      <c r="H12" s="12">
        <f t="shared" si="4"/>
        <v>14480</v>
      </c>
      <c r="I12" s="12">
        <f t="shared" si="5"/>
        <v>14480</v>
      </c>
      <c r="J12" s="12">
        <f t="shared" si="14"/>
        <v>14480</v>
      </c>
      <c r="K12" s="12">
        <f t="shared" si="15"/>
        <v>13680</v>
      </c>
      <c r="L12" s="12">
        <f t="shared" si="6"/>
        <v>12880</v>
      </c>
      <c r="M12" s="12">
        <f t="shared" si="7"/>
        <v>12880</v>
      </c>
      <c r="N12" s="12">
        <f t="shared" si="16"/>
        <v>12880</v>
      </c>
      <c r="O12" s="12">
        <f t="shared" si="8"/>
        <v>12880</v>
      </c>
      <c r="P12" s="12">
        <f t="shared" si="9"/>
        <v>12480</v>
      </c>
      <c r="Q12" s="12">
        <f t="shared" si="10"/>
        <v>12080</v>
      </c>
      <c r="R12" s="12">
        <f t="shared" si="11"/>
        <v>12080</v>
      </c>
      <c r="S12" s="12">
        <f t="shared" si="17"/>
        <v>11680</v>
      </c>
      <c r="T12" s="12">
        <f t="shared" si="35"/>
        <v>11280</v>
      </c>
      <c r="U12" s="12">
        <f t="shared" si="12"/>
        <v>10880</v>
      </c>
      <c r="V12" s="12">
        <f t="shared" si="18"/>
        <v>10480</v>
      </c>
      <c r="W12" s="12">
        <f t="shared" si="19"/>
        <v>10080</v>
      </c>
      <c r="X12" s="12">
        <f t="shared" si="20"/>
        <v>9680</v>
      </c>
      <c r="Y12" s="12">
        <f t="shared" si="21"/>
        <v>9680</v>
      </c>
      <c r="Z12" s="12">
        <f t="shared" si="22"/>
        <v>9280</v>
      </c>
      <c r="AA12" s="12">
        <f t="shared" si="23"/>
        <v>8880</v>
      </c>
      <c r="AB12" s="12">
        <f t="shared" si="24"/>
        <v>8480</v>
      </c>
      <c r="AC12" s="12">
        <f t="shared" si="25"/>
        <v>7360</v>
      </c>
      <c r="AD12" s="13">
        <f t="shared" si="26"/>
        <v>7360</v>
      </c>
      <c r="AE12" s="13">
        <f t="shared" si="27"/>
        <v>7360</v>
      </c>
      <c r="AF12" s="13">
        <f t="shared" si="28"/>
        <v>7160</v>
      </c>
      <c r="AG12" s="13">
        <f t="shared" si="29"/>
        <v>6960</v>
      </c>
      <c r="AH12" s="13">
        <f t="shared" si="30"/>
        <v>6760</v>
      </c>
      <c r="AI12" s="13">
        <f t="shared" si="31"/>
        <v>6560</v>
      </c>
      <c r="AJ12" s="13">
        <f t="shared" si="32"/>
        <v>6320</v>
      </c>
      <c r="AK12" s="14">
        <f t="shared" si="33"/>
        <v>6080</v>
      </c>
    </row>
    <row r="13" spans="1:37" ht="12.75">
      <c r="A13" s="10">
        <v>0.05</v>
      </c>
      <c r="B13" s="41">
        <f t="shared" si="13"/>
        <v>50</v>
      </c>
      <c r="C13" s="12">
        <f t="shared" si="34"/>
        <v>21500</v>
      </c>
      <c r="D13" s="12">
        <f t="shared" si="0"/>
        <v>20750</v>
      </c>
      <c r="E13" s="12">
        <f t="shared" si="1"/>
        <v>18100</v>
      </c>
      <c r="F13" s="12">
        <f t="shared" si="2"/>
        <v>18100</v>
      </c>
      <c r="G13" s="12">
        <f t="shared" si="3"/>
        <v>18100</v>
      </c>
      <c r="H13" s="12">
        <f t="shared" si="4"/>
        <v>18100</v>
      </c>
      <c r="I13" s="12">
        <f t="shared" si="5"/>
        <v>18100</v>
      </c>
      <c r="J13" s="12">
        <f t="shared" si="14"/>
        <v>18100</v>
      </c>
      <c r="K13" s="12">
        <f t="shared" si="15"/>
        <v>17100</v>
      </c>
      <c r="L13" s="12">
        <f t="shared" si="6"/>
        <v>16100</v>
      </c>
      <c r="M13" s="12">
        <f t="shared" si="7"/>
        <v>16100</v>
      </c>
      <c r="N13" s="12">
        <f t="shared" si="16"/>
        <v>16100</v>
      </c>
      <c r="O13" s="12">
        <f t="shared" si="8"/>
        <v>16100</v>
      </c>
      <c r="P13" s="12">
        <f t="shared" si="9"/>
        <v>15600</v>
      </c>
      <c r="Q13" s="12">
        <f t="shared" si="10"/>
        <v>15100</v>
      </c>
      <c r="R13" s="12">
        <f t="shared" si="11"/>
        <v>15100</v>
      </c>
      <c r="S13" s="12">
        <f t="shared" si="17"/>
        <v>14600</v>
      </c>
      <c r="T13" s="12">
        <f t="shared" si="35"/>
        <v>14100</v>
      </c>
      <c r="U13" s="12">
        <f t="shared" si="12"/>
        <v>13600</v>
      </c>
      <c r="V13" s="12">
        <f t="shared" si="18"/>
        <v>13100</v>
      </c>
      <c r="W13" s="12">
        <f t="shared" si="19"/>
        <v>12600</v>
      </c>
      <c r="X13" s="12">
        <f t="shared" si="20"/>
        <v>12100</v>
      </c>
      <c r="Y13" s="12">
        <f t="shared" si="21"/>
        <v>12100</v>
      </c>
      <c r="Z13" s="12">
        <f t="shared" si="22"/>
        <v>11600</v>
      </c>
      <c r="AA13" s="12">
        <f t="shared" si="23"/>
        <v>11100</v>
      </c>
      <c r="AB13" s="12">
        <f t="shared" si="24"/>
        <v>10600</v>
      </c>
      <c r="AC13" s="12">
        <f t="shared" si="25"/>
        <v>9200</v>
      </c>
      <c r="AD13" s="13">
        <f t="shared" si="26"/>
        <v>9200</v>
      </c>
      <c r="AE13" s="13">
        <f t="shared" si="27"/>
        <v>9200</v>
      </c>
      <c r="AF13" s="13">
        <f t="shared" si="28"/>
        <v>8950</v>
      </c>
      <c r="AG13" s="13">
        <f t="shared" si="29"/>
        <v>8700</v>
      </c>
      <c r="AH13" s="13">
        <f t="shared" si="30"/>
        <v>8450</v>
      </c>
      <c r="AI13" s="13">
        <f t="shared" si="31"/>
        <v>8200</v>
      </c>
      <c r="AJ13" s="13">
        <f t="shared" si="32"/>
        <v>7900</v>
      </c>
      <c r="AK13" s="14">
        <f t="shared" si="33"/>
        <v>7600</v>
      </c>
    </row>
    <row r="14" spans="1:37" ht="12.75">
      <c r="A14" s="10">
        <v>0.075</v>
      </c>
      <c r="B14" s="41">
        <f t="shared" si="13"/>
        <v>75</v>
      </c>
      <c r="C14" s="12">
        <f t="shared" si="34"/>
        <v>32250</v>
      </c>
      <c r="D14" s="12">
        <f t="shared" si="0"/>
        <v>31125</v>
      </c>
      <c r="E14" s="12">
        <f t="shared" si="1"/>
        <v>27150</v>
      </c>
      <c r="F14" s="12">
        <f t="shared" si="2"/>
        <v>27150</v>
      </c>
      <c r="G14" s="12">
        <f t="shared" si="3"/>
        <v>27150</v>
      </c>
      <c r="H14" s="12">
        <f t="shared" si="4"/>
        <v>27150</v>
      </c>
      <c r="I14" s="12">
        <f t="shared" si="5"/>
        <v>27150</v>
      </c>
      <c r="J14" s="12">
        <f t="shared" si="14"/>
        <v>27150</v>
      </c>
      <c r="K14" s="12">
        <f t="shared" si="15"/>
        <v>25650</v>
      </c>
      <c r="L14" s="12">
        <f t="shared" si="6"/>
        <v>24150</v>
      </c>
      <c r="M14" s="12">
        <f t="shared" si="7"/>
        <v>24150</v>
      </c>
      <c r="N14" s="12">
        <f t="shared" si="16"/>
        <v>24150</v>
      </c>
      <c r="O14" s="12">
        <f t="shared" si="8"/>
        <v>24150</v>
      </c>
      <c r="P14" s="12">
        <f t="shared" si="9"/>
        <v>23400</v>
      </c>
      <c r="Q14" s="12">
        <f t="shared" si="10"/>
        <v>22650</v>
      </c>
      <c r="R14" s="12">
        <f t="shared" si="11"/>
        <v>22650</v>
      </c>
      <c r="S14" s="12">
        <f t="shared" si="17"/>
        <v>21900</v>
      </c>
      <c r="T14" s="12">
        <f t="shared" si="35"/>
        <v>21150</v>
      </c>
      <c r="U14" s="12">
        <f t="shared" si="12"/>
        <v>20400</v>
      </c>
      <c r="V14" s="12">
        <f t="shared" si="18"/>
        <v>19650</v>
      </c>
      <c r="W14" s="12">
        <f t="shared" si="19"/>
        <v>18900</v>
      </c>
      <c r="X14" s="12">
        <f t="shared" si="20"/>
        <v>18150</v>
      </c>
      <c r="Y14" s="12">
        <f t="shared" si="21"/>
        <v>18150</v>
      </c>
      <c r="Z14" s="12">
        <f t="shared" si="22"/>
        <v>17400</v>
      </c>
      <c r="AA14" s="12">
        <f t="shared" si="23"/>
        <v>16650</v>
      </c>
      <c r="AB14" s="12">
        <f t="shared" si="24"/>
        <v>15900</v>
      </c>
      <c r="AC14" s="12">
        <f t="shared" si="25"/>
        <v>13800</v>
      </c>
      <c r="AD14" s="13">
        <f t="shared" si="26"/>
        <v>13800</v>
      </c>
      <c r="AE14" s="13">
        <f t="shared" si="27"/>
        <v>13800</v>
      </c>
      <c r="AF14" s="13">
        <f t="shared" si="28"/>
        <v>13425</v>
      </c>
      <c r="AG14" s="13">
        <f t="shared" si="29"/>
        <v>13050</v>
      </c>
      <c r="AH14" s="13">
        <f t="shared" si="30"/>
        <v>12675</v>
      </c>
      <c r="AI14" s="13">
        <f t="shared" si="31"/>
        <v>12300</v>
      </c>
      <c r="AJ14" s="13">
        <f t="shared" si="32"/>
        <v>11850</v>
      </c>
      <c r="AK14" s="14">
        <f t="shared" si="33"/>
        <v>11400</v>
      </c>
    </row>
    <row r="15" spans="1:37" ht="12.75">
      <c r="A15" s="10">
        <v>0.1</v>
      </c>
      <c r="B15" s="41">
        <f t="shared" si="13"/>
        <v>100</v>
      </c>
      <c r="C15" s="12">
        <f t="shared" si="34"/>
        <v>43000</v>
      </c>
      <c r="D15" s="12">
        <f t="shared" si="0"/>
        <v>41500</v>
      </c>
      <c r="E15" s="12">
        <f t="shared" si="1"/>
        <v>36200</v>
      </c>
      <c r="F15" s="12">
        <f t="shared" si="2"/>
        <v>36200</v>
      </c>
      <c r="G15" s="12">
        <f t="shared" si="3"/>
        <v>36200</v>
      </c>
      <c r="H15" s="12">
        <f t="shared" si="4"/>
        <v>36200</v>
      </c>
      <c r="I15" s="12">
        <f t="shared" si="5"/>
        <v>36200</v>
      </c>
      <c r="J15" s="12">
        <f t="shared" si="14"/>
        <v>36200</v>
      </c>
      <c r="K15" s="12">
        <f t="shared" si="15"/>
        <v>34200</v>
      </c>
      <c r="L15" s="12">
        <f t="shared" si="6"/>
        <v>32200</v>
      </c>
      <c r="M15" s="12">
        <f t="shared" si="7"/>
        <v>32200</v>
      </c>
      <c r="N15" s="12">
        <f t="shared" si="16"/>
        <v>32200</v>
      </c>
      <c r="O15" s="12">
        <f t="shared" si="8"/>
        <v>32200</v>
      </c>
      <c r="P15" s="12">
        <f t="shared" si="9"/>
        <v>31200</v>
      </c>
      <c r="Q15" s="12">
        <f t="shared" si="10"/>
        <v>30200</v>
      </c>
      <c r="R15" s="12">
        <f t="shared" si="11"/>
        <v>30200</v>
      </c>
      <c r="S15" s="12">
        <f t="shared" si="17"/>
        <v>29200</v>
      </c>
      <c r="T15" s="12">
        <f t="shared" si="35"/>
        <v>28200</v>
      </c>
      <c r="U15" s="12">
        <f t="shared" si="12"/>
        <v>27200</v>
      </c>
      <c r="V15" s="12">
        <f t="shared" si="18"/>
        <v>26200</v>
      </c>
      <c r="W15" s="12">
        <f t="shared" si="19"/>
        <v>25200</v>
      </c>
      <c r="X15" s="12">
        <f t="shared" si="20"/>
        <v>24200</v>
      </c>
      <c r="Y15" s="12">
        <f t="shared" si="21"/>
        <v>24200</v>
      </c>
      <c r="Z15" s="12">
        <f t="shared" si="22"/>
        <v>23200</v>
      </c>
      <c r="AA15" s="12">
        <f t="shared" si="23"/>
        <v>22200</v>
      </c>
      <c r="AB15" s="12">
        <f t="shared" si="24"/>
        <v>21200</v>
      </c>
      <c r="AC15" s="12">
        <f t="shared" si="25"/>
        <v>18400</v>
      </c>
      <c r="AD15" s="13">
        <f t="shared" si="26"/>
        <v>18400</v>
      </c>
      <c r="AE15" s="13">
        <f t="shared" si="27"/>
        <v>18400</v>
      </c>
      <c r="AF15" s="13">
        <f t="shared" si="28"/>
        <v>17900</v>
      </c>
      <c r="AG15" s="13">
        <f t="shared" si="29"/>
        <v>17400</v>
      </c>
      <c r="AH15" s="13">
        <f t="shared" si="30"/>
        <v>16900</v>
      </c>
      <c r="AI15" s="13">
        <f t="shared" si="31"/>
        <v>16400</v>
      </c>
      <c r="AJ15" s="13">
        <f t="shared" si="32"/>
        <v>15800</v>
      </c>
      <c r="AK15" s="14">
        <f t="shared" si="33"/>
        <v>15200</v>
      </c>
    </row>
    <row r="16" spans="1:37" ht="12.75">
      <c r="A16" s="10">
        <v>0.125</v>
      </c>
      <c r="B16" s="41">
        <f t="shared" si="13"/>
        <v>125</v>
      </c>
      <c r="C16" s="12">
        <f t="shared" si="34"/>
        <v>53750</v>
      </c>
      <c r="D16" s="12">
        <f t="shared" si="0"/>
        <v>51875</v>
      </c>
      <c r="E16" s="12">
        <f t="shared" si="1"/>
        <v>45250</v>
      </c>
      <c r="F16" s="12">
        <f t="shared" si="2"/>
        <v>45250</v>
      </c>
      <c r="G16" s="12">
        <f t="shared" si="3"/>
        <v>45250</v>
      </c>
      <c r="H16" s="12">
        <f t="shared" si="4"/>
        <v>45250</v>
      </c>
      <c r="I16" s="12">
        <f t="shared" si="5"/>
        <v>45250</v>
      </c>
      <c r="J16" s="12">
        <f t="shared" si="14"/>
        <v>45250</v>
      </c>
      <c r="K16" s="12">
        <f t="shared" si="15"/>
        <v>42750</v>
      </c>
      <c r="L16" s="12">
        <f t="shared" si="6"/>
        <v>40250</v>
      </c>
      <c r="M16" s="12">
        <f t="shared" si="7"/>
        <v>40250</v>
      </c>
      <c r="N16" s="12">
        <f t="shared" si="16"/>
        <v>40250</v>
      </c>
      <c r="O16" s="12">
        <f t="shared" si="8"/>
        <v>40250</v>
      </c>
      <c r="P16" s="12">
        <f t="shared" si="9"/>
        <v>39000</v>
      </c>
      <c r="Q16" s="12">
        <f t="shared" si="10"/>
        <v>37750</v>
      </c>
      <c r="R16" s="12">
        <f t="shared" si="11"/>
        <v>37750</v>
      </c>
      <c r="S16" s="12">
        <f t="shared" si="17"/>
        <v>36500</v>
      </c>
      <c r="T16" s="12">
        <f t="shared" si="35"/>
        <v>35250</v>
      </c>
      <c r="U16" s="12">
        <f t="shared" si="12"/>
        <v>34000</v>
      </c>
      <c r="V16" s="12">
        <f t="shared" si="18"/>
        <v>32750</v>
      </c>
      <c r="W16" s="12">
        <f t="shared" si="19"/>
        <v>31500</v>
      </c>
      <c r="X16" s="12">
        <f t="shared" si="20"/>
        <v>30250</v>
      </c>
      <c r="Y16" s="12">
        <f t="shared" si="21"/>
        <v>30250</v>
      </c>
      <c r="Z16" s="12">
        <f t="shared" si="22"/>
        <v>29000</v>
      </c>
      <c r="AA16" s="12">
        <f t="shared" si="23"/>
        <v>27750</v>
      </c>
      <c r="AB16" s="12">
        <f t="shared" si="24"/>
        <v>26500</v>
      </c>
      <c r="AC16" s="12">
        <f t="shared" si="25"/>
        <v>23000</v>
      </c>
      <c r="AD16" s="13">
        <f t="shared" si="26"/>
        <v>23000</v>
      </c>
      <c r="AE16" s="13">
        <f t="shared" si="27"/>
        <v>23000</v>
      </c>
      <c r="AF16" s="13">
        <f t="shared" si="28"/>
        <v>22375</v>
      </c>
      <c r="AG16" s="13">
        <f t="shared" si="29"/>
        <v>21750</v>
      </c>
      <c r="AH16" s="13">
        <f t="shared" si="30"/>
        <v>21125</v>
      </c>
      <c r="AI16" s="13">
        <f t="shared" si="31"/>
        <v>20500</v>
      </c>
      <c r="AJ16" s="13">
        <f t="shared" si="32"/>
        <v>19750</v>
      </c>
      <c r="AK16" s="14">
        <f t="shared" si="33"/>
        <v>19000</v>
      </c>
    </row>
    <row r="17" spans="1:37" ht="12.75">
      <c r="A17" s="10">
        <v>0.15</v>
      </c>
      <c r="B17" s="41">
        <f t="shared" si="13"/>
        <v>150</v>
      </c>
      <c r="C17" s="12">
        <f t="shared" si="34"/>
        <v>64500</v>
      </c>
      <c r="D17" s="12">
        <f t="shared" si="0"/>
        <v>62250</v>
      </c>
      <c r="E17" s="12">
        <f t="shared" si="1"/>
        <v>54300</v>
      </c>
      <c r="F17" s="12">
        <f t="shared" si="2"/>
        <v>54300</v>
      </c>
      <c r="G17" s="12">
        <f t="shared" si="3"/>
        <v>54300</v>
      </c>
      <c r="H17" s="12">
        <f t="shared" si="4"/>
        <v>54300</v>
      </c>
      <c r="I17" s="12">
        <f t="shared" si="5"/>
        <v>54300</v>
      </c>
      <c r="J17" s="12">
        <f t="shared" si="14"/>
        <v>54300</v>
      </c>
      <c r="K17" s="12">
        <f t="shared" si="15"/>
        <v>51300</v>
      </c>
      <c r="L17" s="12">
        <f t="shared" si="6"/>
        <v>48300</v>
      </c>
      <c r="M17" s="12">
        <f t="shared" si="7"/>
        <v>48300</v>
      </c>
      <c r="N17" s="12">
        <f t="shared" si="16"/>
        <v>48300</v>
      </c>
      <c r="O17" s="12">
        <f t="shared" si="8"/>
        <v>48300</v>
      </c>
      <c r="P17" s="12">
        <f t="shared" si="9"/>
        <v>46800</v>
      </c>
      <c r="Q17" s="12">
        <f t="shared" si="10"/>
        <v>45300</v>
      </c>
      <c r="R17" s="12">
        <f t="shared" si="11"/>
        <v>45300</v>
      </c>
      <c r="S17" s="12">
        <f t="shared" si="17"/>
        <v>43800</v>
      </c>
      <c r="T17" s="12">
        <f t="shared" si="35"/>
        <v>42300</v>
      </c>
      <c r="U17" s="12">
        <f t="shared" si="12"/>
        <v>40800</v>
      </c>
      <c r="V17" s="12">
        <f t="shared" si="18"/>
        <v>39300</v>
      </c>
      <c r="W17" s="12">
        <f t="shared" si="19"/>
        <v>37800</v>
      </c>
      <c r="X17" s="12">
        <f t="shared" si="20"/>
        <v>36300</v>
      </c>
      <c r="Y17" s="12">
        <f t="shared" si="21"/>
        <v>36300</v>
      </c>
      <c r="Z17" s="12">
        <f t="shared" si="22"/>
        <v>34800</v>
      </c>
      <c r="AA17" s="12">
        <f t="shared" si="23"/>
        <v>33300</v>
      </c>
      <c r="AB17" s="12">
        <f t="shared" si="24"/>
        <v>31800</v>
      </c>
      <c r="AC17" s="12">
        <f t="shared" si="25"/>
        <v>27600</v>
      </c>
      <c r="AD17" s="13">
        <f t="shared" si="26"/>
        <v>27600</v>
      </c>
      <c r="AE17" s="13">
        <f t="shared" si="27"/>
        <v>27600</v>
      </c>
      <c r="AF17" s="13">
        <f t="shared" si="28"/>
        <v>26850</v>
      </c>
      <c r="AG17" s="13">
        <f t="shared" si="29"/>
        <v>26100</v>
      </c>
      <c r="AH17" s="13">
        <f t="shared" si="30"/>
        <v>25350</v>
      </c>
      <c r="AI17" s="13">
        <f t="shared" si="31"/>
        <v>24600</v>
      </c>
      <c r="AJ17" s="13">
        <f t="shared" si="32"/>
        <v>23700</v>
      </c>
      <c r="AK17" s="14">
        <f t="shared" si="33"/>
        <v>22800</v>
      </c>
    </row>
    <row r="18" spans="1:37" ht="12.75">
      <c r="A18" s="10">
        <v>0.175</v>
      </c>
      <c r="B18" s="41">
        <f t="shared" si="13"/>
        <v>175</v>
      </c>
      <c r="C18" s="12">
        <f t="shared" si="34"/>
        <v>75250</v>
      </c>
      <c r="D18" s="12">
        <f t="shared" si="0"/>
        <v>72625</v>
      </c>
      <c r="E18" s="12">
        <f t="shared" si="1"/>
        <v>63350</v>
      </c>
      <c r="F18" s="12">
        <f t="shared" si="2"/>
        <v>63350</v>
      </c>
      <c r="G18" s="12">
        <f t="shared" si="3"/>
        <v>63350</v>
      </c>
      <c r="H18" s="12">
        <f t="shared" si="4"/>
        <v>63350</v>
      </c>
      <c r="I18" s="12">
        <f t="shared" si="5"/>
        <v>63350</v>
      </c>
      <c r="J18" s="12">
        <f t="shared" si="14"/>
        <v>63350</v>
      </c>
      <c r="K18" s="12">
        <f t="shared" si="15"/>
        <v>59850</v>
      </c>
      <c r="L18" s="12">
        <f t="shared" si="6"/>
        <v>56350</v>
      </c>
      <c r="M18" s="12">
        <f t="shared" si="7"/>
        <v>56350</v>
      </c>
      <c r="N18" s="12">
        <f t="shared" si="16"/>
        <v>56350</v>
      </c>
      <c r="O18" s="12">
        <f t="shared" si="8"/>
        <v>56350</v>
      </c>
      <c r="P18" s="12">
        <f t="shared" si="9"/>
        <v>54600</v>
      </c>
      <c r="Q18" s="12">
        <f t="shared" si="10"/>
        <v>52850</v>
      </c>
      <c r="R18" s="12">
        <f t="shared" si="11"/>
        <v>52850</v>
      </c>
      <c r="S18" s="12">
        <f t="shared" si="17"/>
        <v>51100</v>
      </c>
      <c r="T18" s="12">
        <f t="shared" si="35"/>
        <v>49350</v>
      </c>
      <c r="U18" s="12">
        <f t="shared" si="12"/>
        <v>47600</v>
      </c>
      <c r="V18" s="12">
        <f t="shared" si="18"/>
        <v>45850</v>
      </c>
      <c r="W18" s="12">
        <f t="shared" si="19"/>
        <v>44100</v>
      </c>
      <c r="X18" s="12">
        <f t="shared" si="20"/>
        <v>42350</v>
      </c>
      <c r="Y18" s="12">
        <f t="shared" si="21"/>
        <v>42350</v>
      </c>
      <c r="Z18" s="12">
        <f t="shared" si="22"/>
        <v>40600</v>
      </c>
      <c r="AA18" s="12">
        <f t="shared" si="23"/>
        <v>38850</v>
      </c>
      <c r="AB18" s="12">
        <f t="shared" si="24"/>
        <v>37100</v>
      </c>
      <c r="AC18" s="12">
        <f t="shared" si="25"/>
        <v>32200</v>
      </c>
      <c r="AD18" s="13">
        <f t="shared" si="26"/>
        <v>32200</v>
      </c>
      <c r="AE18" s="13">
        <f t="shared" si="27"/>
        <v>32200</v>
      </c>
      <c r="AF18" s="13">
        <f t="shared" si="28"/>
        <v>31325</v>
      </c>
      <c r="AG18" s="13">
        <f t="shared" si="29"/>
        <v>30450</v>
      </c>
      <c r="AH18" s="13">
        <f t="shared" si="30"/>
        <v>29575</v>
      </c>
      <c r="AI18" s="13">
        <f t="shared" si="31"/>
        <v>28700</v>
      </c>
      <c r="AJ18" s="13">
        <f t="shared" si="32"/>
        <v>27650</v>
      </c>
      <c r="AK18" s="14">
        <f t="shared" si="33"/>
        <v>26600</v>
      </c>
    </row>
    <row r="19" spans="1:37" ht="12.75">
      <c r="A19" s="10">
        <v>0.2</v>
      </c>
      <c r="B19" s="41">
        <f t="shared" si="13"/>
        <v>200</v>
      </c>
      <c r="C19" s="12">
        <f t="shared" si="34"/>
        <v>86000</v>
      </c>
      <c r="D19" s="12">
        <f t="shared" si="0"/>
        <v>83000</v>
      </c>
      <c r="E19" s="12">
        <f t="shared" si="1"/>
        <v>72400</v>
      </c>
      <c r="F19" s="12">
        <f t="shared" si="2"/>
        <v>72400</v>
      </c>
      <c r="G19" s="12">
        <f t="shared" si="3"/>
        <v>72400</v>
      </c>
      <c r="H19" s="12">
        <f t="shared" si="4"/>
        <v>72400</v>
      </c>
      <c r="I19" s="12">
        <f t="shared" si="5"/>
        <v>72400</v>
      </c>
      <c r="J19" s="12">
        <f t="shared" si="14"/>
        <v>72400</v>
      </c>
      <c r="K19" s="12">
        <f t="shared" si="15"/>
        <v>68400</v>
      </c>
      <c r="L19" s="12">
        <f t="shared" si="6"/>
        <v>64400</v>
      </c>
      <c r="M19" s="12">
        <f t="shared" si="7"/>
        <v>64400</v>
      </c>
      <c r="N19" s="12">
        <f t="shared" si="16"/>
        <v>64400</v>
      </c>
      <c r="O19" s="12">
        <f t="shared" si="8"/>
        <v>64400</v>
      </c>
      <c r="P19" s="12">
        <f t="shared" si="9"/>
        <v>62400</v>
      </c>
      <c r="Q19" s="12">
        <f t="shared" si="10"/>
        <v>60400</v>
      </c>
      <c r="R19" s="12">
        <f t="shared" si="11"/>
        <v>60400</v>
      </c>
      <c r="S19" s="12">
        <f t="shared" si="17"/>
        <v>58400</v>
      </c>
      <c r="T19" s="12">
        <f t="shared" si="35"/>
        <v>56400</v>
      </c>
      <c r="U19" s="12">
        <f t="shared" si="12"/>
        <v>54400</v>
      </c>
      <c r="V19" s="12">
        <f t="shared" si="18"/>
        <v>52400</v>
      </c>
      <c r="W19" s="12">
        <f t="shared" si="19"/>
        <v>50400</v>
      </c>
      <c r="X19" s="12">
        <f t="shared" si="20"/>
        <v>48400</v>
      </c>
      <c r="Y19" s="12">
        <f t="shared" si="21"/>
        <v>48400</v>
      </c>
      <c r="Z19" s="12">
        <f t="shared" si="22"/>
        <v>46400</v>
      </c>
      <c r="AA19" s="12">
        <f t="shared" si="23"/>
        <v>44400</v>
      </c>
      <c r="AB19" s="12">
        <f t="shared" si="24"/>
        <v>42400</v>
      </c>
      <c r="AC19" s="12">
        <f t="shared" si="25"/>
        <v>36800</v>
      </c>
      <c r="AD19" s="13">
        <f t="shared" si="26"/>
        <v>36800</v>
      </c>
      <c r="AE19" s="13">
        <f t="shared" si="27"/>
        <v>36800</v>
      </c>
      <c r="AF19" s="13">
        <f t="shared" si="28"/>
        <v>35800</v>
      </c>
      <c r="AG19" s="13">
        <f t="shared" si="29"/>
        <v>34800</v>
      </c>
      <c r="AH19" s="13">
        <f t="shared" si="30"/>
        <v>33800</v>
      </c>
      <c r="AI19" s="13">
        <f t="shared" si="31"/>
        <v>32800</v>
      </c>
      <c r="AJ19" s="13">
        <f t="shared" si="32"/>
        <v>31600</v>
      </c>
      <c r="AK19" s="14">
        <f t="shared" si="33"/>
        <v>30400</v>
      </c>
    </row>
    <row r="20" spans="1:37" ht="12.75">
      <c r="A20" s="10">
        <v>0.225</v>
      </c>
      <c r="B20" s="41">
        <f t="shared" si="13"/>
        <v>225</v>
      </c>
      <c r="C20" s="12">
        <f t="shared" si="34"/>
        <v>96750</v>
      </c>
      <c r="D20" s="12">
        <f t="shared" si="0"/>
        <v>93375</v>
      </c>
      <c r="E20" s="12">
        <f t="shared" si="1"/>
        <v>81450</v>
      </c>
      <c r="F20" s="12">
        <f t="shared" si="2"/>
        <v>81450</v>
      </c>
      <c r="G20" s="12">
        <f t="shared" si="3"/>
        <v>81450</v>
      </c>
      <c r="H20" s="12">
        <f t="shared" si="4"/>
        <v>81450</v>
      </c>
      <c r="I20" s="12">
        <f t="shared" si="5"/>
        <v>81450</v>
      </c>
      <c r="J20" s="12">
        <f t="shared" si="14"/>
        <v>81450</v>
      </c>
      <c r="K20" s="12">
        <f t="shared" si="15"/>
        <v>76950</v>
      </c>
      <c r="L20" s="12">
        <f t="shared" si="6"/>
        <v>72450</v>
      </c>
      <c r="M20" s="12">
        <f t="shared" si="7"/>
        <v>72450</v>
      </c>
      <c r="N20" s="12">
        <f t="shared" si="16"/>
        <v>72450</v>
      </c>
      <c r="O20" s="12">
        <f t="shared" si="8"/>
        <v>72450</v>
      </c>
      <c r="P20" s="12">
        <f t="shared" si="9"/>
        <v>70200</v>
      </c>
      <c r="Q20" s="12">
        <f t="shared" si="10"/>
        <v>67950</v>
      </c>
      <c r="R20" s="12">
        <f t="shared" si="11"/>
        <v>67950</v>
      </c>
      <c r="S20" s="12">
        <f t="shared" si="17"/>
        <v>65700</v>
      </c>
      <c r="T20" s="12">
        <f t="shared" si="35"/>
        <v>63450</v>
      </c>
      <c r="U20" s="12">
        <f t="shared" si="12"/>
        <v>61200</v>
      </c>
      <c r="V20" s="12">
        <f t="shared" si="18"/>
        <v>58950</v>
      </c>
      <c r="W20" s="12">
        <f t="shared" si="19"/>
        <v>56700</v>
      </c>
      <c r="X20" s="12">
        <f t="shared" si="20"/>
        <v>54450</v>
      </c>
      <c r="Y20" s="12">
        <f t="shared" si="21"/>
        <v>54450</v>
      </c>
      <c r="Z20" s="12">
        <f t="shared" si="22"/>
        <v>52200</v>
      </c>
      <c r="AA20" s="12">
        <f t="shared" si="23"/>
        <v>49950</v>
      </c>
      <c r="AB20" s="12">
        <f t="shared" si="24"/>
        <v>47700</v>
      </c>
      <c r="AC20" s="12">
        <f t="shared" si="25"/>
        <v>41400</v>
      </c>
      <c r="AD20" s="13">
        <f t="shared" si="26"/>
        <v>41400</v>
      </c>
      <c r="AE20" s="13">
        <f t="shared" si="27"/>
        <v>41400</v>
      </c>
      <c r="AF20" s="13">
        <f t="shared" si="28"/>
        <v>40275</v>
      </c>
      <c r="AG20" s="13">
        <f t="shared" si="29"/>
        <v>39150</v>
      </c>
      <c r="AH20" s="13">
        <f t="shared" si="30"/>
        <v>38025</v>
      </c>
      <c r="AI20" s="13">
        <f t="shared" si="31"/>
        <v>36900</v>
      </c>
      <c r="AJ20" s="13">
        <f t="shared" si="32"/>
        <v>35550</v>
      </c>
      <c r="AK20" s="14">
        <f t="shared" si="33"/>
        <v>34200</v>
      </c>
    </row>
    <row r="21" spans="1:37" ht="12.75">
      <c r="A21" s="10">
        <v>0.25</v>
      </c>
      <c r="B21" s="41">
        <f t="shared" si="13"/>
        <v>250</v>
      </c>
      <c r="C21" s="12">
        <f t="shared" si="34"/>
        <v>107500</v>
      </c>
      <c r="D21" s="12">
        <f t="shared" si="0"/>
        <v>103750</v>
      </c>
      <c r="E21" s="12">
        <f t="shared" si="1"/>
        <v>90500</v>
      </c>
      <c r="F21" s="12">
        <f t="shared" si="2"/>
        <v>90500</v>
      </c>
      <c r="G21" s="12">
        <f t="shared" si="3"/>
        <v>90500</v>
      </c>
      <c r="H21" s="12">
        <f t="shared" si="4"/>
        <v>90500</v>
      </c>
      <c r="I21" s="12">
        <f t="shared" si="5"/>
        <v>90500</v>
      </c>
      <c r="J21" s="12">
        <f t="shared" si="14"/>
        <v>90500</v>
      </c>
      <c r="K21" s="12">
        <f t="shared" si="15"/>
        <v>85500</v>
      </c>
      <c r="L21" s="12">
        <f t="shared" si="6"/>
        <v>80500</v>
      </c>
      <c r="M21" s="12">
        <f t="shared" si="7"/>
        <v>80500</v>
      </c>
      <c r="N21" s="12">
        <f t="shared" si="16"/>
        <v>80500</v>
      </c>
      <c r="O21" s="12">
        <f t="shared" si="8"/>
        <v>80500</v>
      </c>
      <c r="P21" s="12">
        <f t="shared" si="9"/>
        <v>78000</v>
      </c>
      <c r="Q21" s="12">
        <f t="shared" si="10"/>
        <v>75500</v>
      </c>
      <c r="R21" s="12">
        <f t="shared" si="11"/>
        <v>75500</v>
      </c>
      <c r="S21" s="12">
        <f t="shared" si="17"/>
        <v>73000</v>
      </c>
      <c r="T21" s="12">
        <f t="shared" si="35"/>
        <v>70500</v>
      </c>
      <c r="U21" s="12">
        <f t="shared" si="12"/>
        <v>68000</v>
      </c>
      <c r="V21" s="12">
        <f t="shared" si="18"/>
        <v>65500</v>
      </c>
      <c r="W21" s="12">
        <f t="shared" si="19"/>
        <v>63000</v>
      </c>
      <c r="X21" s="12">
        <f t="shared" si="20"/>
        <v>60500</v>
      </c>
      <c r="Y21" s="12">
        <f t="shared" si="21"/>
        <v>60500</v>
      </c>
      <c r="Z21" s="12">
        <f t="shared" si="22"/>
        <v>58000</v>
      </c>
      <c r="AA21" s="12">
        <f t="shared" si="23"/>
        <v>55500</v>
      </c>
      <c r="AB21" s="12">
        <f t="shared" si="24"/>
        <v>53000</v>
      </c>
      <c r="AC21" s="12">
        <f t="shared" si="25"/>
        <v>46000</v>
      </c>
      <c r="AD21" s="13">
        <f t="shared" si="26"/>
        <v>46000</v>
      </c>
      <c r="AE21" s="13">
        <f t="shared" si="27"/>
        <v>46000</v>
      </c>
      <c r="AF21" s="13">
        <f t="shared" si="28"/>
        <v>44750</v>
      </c>
      <c r="AG21" s="13">
        <f t="shared" si="29"/>
        <v>43500</v>
      </c>
      <c r="AH21" s="13">
        <f t="shared" si="30"/>
        <v>42250</v>
      </c>
      <c r="AI21" s="13">
        <f t="shared" si="31"/>
        <v>41000</v>
      </c>
      <c r="AJ21" s="13">
        <f t="shared" si="32"/>
        <v>39500</v>
      </c>
      <c r="AK21" s="14">
        <f t="shared" si="33"/>
        <v>38000</v>
      </c>
    </row>
    <row r="22" spans="1:37" ht="12.75">
      <c r="A22" s="10">
        <v>0.275</v>
      </c>
      <c r="B22" s="41">
        <f t="shared" si="13"/>
        <v>275</v>
      </c>
      <c r="C22" s="12">
        <f t="shared" si="34"/>
        <v>118250</v>
      </c>
      <c r="D22" s="12">
        <f t="shared" si="0"/>
        <v>114125</v>
      </c>
      <c r="E22" s="12">
        <f t="shared" si="1"/>
        <v>99550</v>
      </c>
      <c r="F22" s="12">
        <f t="shared" si="2"/>
        <v>99550</v>
      </c>
      <c r="G22" s="12">
        <f t="shared" si="3"/>
        <v>99550</v>
      </c>
      <c r="H22" s="12">
        <f t="shared" si="4"/>
        <v>99550</v>
      </c>
      <c r="I22" s="12">
        <f t="shared" si="5"/>
        <v>99550</v>
      </c>
      <c r="J22" s="12">
        <f t="shared" si="14"/>
        <v>99550</v>
      </c>
      <c r="K22" s="12">
        <f t="shared" si="15"/>
        <v>94050</v>
      </c>
      <c r="L22" s="12">
        <f t="shared" si="6"/>
        <v>88550</v>
      </c>
      <c r="M22" s="12">
        <f t="shared" si="7"/>
        <v>88550</v>
      </c>
      <c r="N22" s="12">
        <f t="shared" si="16"/>
        <v>88550</v>
      </c>
      <c r="O22" s="12">
        <f t="shared" si="8"/>
        <v>88550</v>
      </c>
      <c r="P22" s="12">
        <f t="shared" si="9"/>
        <v>85800</v>
      </c>
      <c r="Q22" s="12">
        <f t="shared" si="10"/>
        <v>83050</v>
      </c>
      <c r="R22" s="12">
        <f t="shared" si="11"/>
        <v>83050</v>
      </c>
      <c r="S22" s="12">
        <f t="shared" si="17"/>
        <v>80300</v>
      </c>
      <c r="T22" s="12">
        <f t="shared" si="35"/>
        <v>77550</v>
      </c>
      <c r="U22" s="12">
        <f t="shared" si="12"/>
        <v>74800</v>
      </c>
      <c r="V22" s="12">
        <f t="shared" si="18"/>
        <v>72050</v>
      </c>
      <c r="W22" s="12">
        <f t="shared" si="19"/>
        <v>69300</v>
      </c>
      <c r="X22" s="12">
        <f t="shared" si="20"/>
        <v>66550</v>
      </c>
      <c r="Y22" s="12">
        <f t="shared" si="21"/>
        <v>66550</v>
      </c>
      <c r="Z22" s="12">
        <f t="shared" si="22"/>
        <v>63800</v>
      </c>
      <c r="AA22" s="12">
        <f t="shared" si="23"/>
        <v>61050</v>
      </c>
      <c r="AB22" s="12">
        <f t="shared" si="24"/>
        <v>58300</v>
      </c>
      <c r="AC22" s="12">
        <f t="shared" si="25"/>
        <v>50600</v>
      </c>
      <c r="AD22" s="13">
        <f t="shared" si="26"/>
        <v>50600</v>
      </c>
      <c r="AE22" s="13">
        <f t="shared" si="27"/>
        <v>50600</v>
      </c>
      <c r="AF22" s="13">
        <f t="shared" si="28"/>
        <v>49225</v>
      </c>
      <c r="AG22" s="13">
        <f t="shared" si="29"/>
        <v>47850</v>
      </c>
      <c r="AH22" s="13">
        <f t="shared" si="30"/>
        <v>46475</v>
      </c>
      <c r="AI22" s="13">
        <f t="shared" si="31"/>
        <v>45100</v>
      </c>
      <c r="AJ22" s="13">
        <f t="shared" si="32"/>
        <v>43450</v>
      </c>
      <c r="AK22" s="14">
        <f t="shared" si="33"/>
        <v>41800</v>
      </c>
    </row>
    <row r="23" spans="1:37" ht="12.75">
      <c r="A23" s="10">
        <v>0.3</v>
      </c>
      <c r="B23" s="41">
        <f t="shared" si="13"/>
        <v>300</v>
      </c>
      <c r="C23" s="12">
        <f t="shared" si="34"/>
        <v>129000</v>
      </c>
      <c r="D23" s="12">
        <f t="shared" si="0"/>
        <v>124500</v>
      </c>
      <c r="E23" s="12">
        <f t="shared" si="1"/>
        <v>108600</v>
      </c>
      <c r="F23" s="12">
        <f t="shared" si="2"/>
        <v>108600</v>
      </c>
      <c r="G23" s="12">
        <f t="shared" si="3"/>
        <v>108600</v>
      </c>
      <c r="H23" s="12">
        <f t="shared" si="4"/>
        <v>108600</v>
      </c>
      <c r="I23" s="12">
        <f t="shared" si="5"/>
        <v>108600</v>
      </c>
      <c r="J23" s="12">
        <f t="shared" si="14"/>
        <v>108600</v>
      </c>
      <c r="K23" s="12">
        <f t="shared" si="15"/>
        <v>102600</v>
      </c>
      <c r="L23" s="12">
        <f t="shared" si="6"/>
        <v>96600</v>
      </c>
      <c r="M23" s="12">
        <f t="shared" si="7"/>
        <v>96600</v>
      </c>
      <c r="N23" s="12">
        <f t="shared" si="16"/>
        <v>96600</v>
      </c>
      <c r="O23" s="12">
        <f t="shared" si="8"/>
        <v>96600</v>
      </c>
      <c r="P23" s="12">
        <f t="shared" si="9"/>
        <v>93600</v>
      </c>
      <c r="Q23" s="12">
        <f t="shared" si="10"/>
        <v>90600</v>
      </c>
      <c r="R23" s="12">
        <f t="shared" si="11"/>
        <v>90600</v>
      </c>
      <c r="S23" s="12">
        <f t="shared" si="17"/>
        <v>87600</v>
      </c>
      <c r="T23" s="12">
        <f t="shared" si="35"/>
        <v>84600</v>
      </c>
      <c r="U23" s="12">
        <f t="shared" si="12"/>
        <v>81600</v>
      </c>
      <c r="V23" s="12">
        <f t="shared" si="18"/>
        <v>78600</v>
      </c>
      <c r="W23" s="12">
        <f t="shared" si="19"/>
        <v>75600</v>
      </c>
      <c r="X23" s="12">
        <f t="shared" si="20"/>
        <v>72600</v>
      </c>
      <c r="Y23" s="12">
        <f t="shared" si="21"/>
        <v>72600</v>
      </c>
      <c r="Z23" s="12">
        <f t="shared" si="22"/>
        <v>69600</v>
      </c>
      <c r="AA23" s="12">
        <f t="shared" si="23"/>
        <v>66600</v>
      </c>
      <c r="AB23" s="12">
        <f t="shared" si="24"/>
        <v>63600</v>
      </c>
      <c r="AC23" s="12">
        <f t="shared" si="25"/>
        <v>55200</v>
      </c>
      <c r="AD23" s="13">
        <f t="shared" si="26"/>
        <v>55200</v>
      </c>
      <c r="AE23" s="13">
        <f t="shared" si="27"/>
        <v>55200</v>
      </c>
      <c r="AF23" s="13">
        <f t="shared" si="28"/>
        <v>53700</v>
      </c>
      <c r="AG23" s="13">
        <f t="shared" si="29"/>
        <v>52200</v>
      </c>
      <c r="AH23" s="13">
        <f t="shared" si="30"/>
        <v>50700</v>
      </c>
      <c r="AI23" s="13">
        <f t="shared" si="31"/>
        <v>49200</v>
      </c>
      <c r="AJ23" s="13">
        <f t="shared" si="32"/>
        <v>47400</v>
      </c>
      <c r="AK23" s="14">
        <f t="shared" si="33"/>
        <v>45600</v>
      </c>
    </row>
    <row r="24" spans="1:37" ht="12.75">
      <c r="A24" s="10">
        <v>0.35</v>
      </c>
      <c r="B24" s="41">
        <f>A24*1000</f>
        <v>350</v>
      </c>
      <c r="C24" s="12">
        <f t="shared" si="34"/>
        <v>150500</v>
      </c>
      <c r="D24" s="12">
        <f t="shared" si="0"/>
        <v>145250</v>
      </c>
      <c r="E24" s="12">
        <f t="shared" si="1"/>
        <v>126700</v>
      </c>
      <c r="F24" s="12">
        <f t="shared" si="2"/>
        <v>126700</v>
      </c>
      <c r="G24" s="12">
        <f t="shared" si="3"/>
        <v>126700</v>
      </c>
      <c r="H24" s="12">
        <f t="shared" si="4"/>
        <v>126700</v>
      </c>
      <c r="I24" s="12">
        <f t="shared" si="5"/>
        <v>126700</v>
      </c>
      <c r="J24" s="12">
        <f t="shared" si="14"/>
        <v>126700</v>
      </c>
      <c r="K24" s="12">
        <f t="shared" si="15"/>
        <v>119700</v>
      </c>
      <c r="L24" s="12">
        <f t="shared" si="6"/>
        <v>112700</v>
      </c>
      <c r="M24" s="12">
        <f t="shared" si="7"/>
        <v>112700</v>
      </c>
      <c r="N24" s="12">
        <f t="shared" si="16"/>
        <v>112700</v>
      </c>
      <c r="O24" s="12">
        <f t="shared" si="8"/>
        <v>112700</v>
      </c>
      <c r="P24" s="12">
        <f t="shared" si="9"/>
        <v>109200</v>
      </c>
      <c r="Q24" s="12">
        <f t="shared" si="10"/>
        <v>105700</v>
      </c>
      <c r="R24" s="12">
        <f t="shared" si="11"/>
        <v>105700</v>
      </c>
      <c r="S24" s="12">
        <f t="shared" si="17"/>
        <v>102200</v>
      </c>
      <c r="T24" s="12">
        <f t="shared" si="35"/>
        <v>98700</v>
      </c>
      <c r="U24" s="12">
        <f t="shared" si="12"/>
        <v>95200</v>
      </c>
      <c r="V24" s="12">
        <f t="shared" si="18"/>
        <v>91700</v>
      </c>
      <c r="W24" s="12">
        <f t="shared" si="19"/>
        <v>88200</v>
      </c>
      <c r="X24" s="12">
        <f t="shared" si="20"/>
        <v>84700</v>
      </c>
      <c r="Y24" s="12">
        <f t="shared" si="21"/>
        <v>84700</v>
      </c>
      <c r="Z24" s="12">
        <f t="shared" si="22"/>
        <v>81200</v>
      </c>
      <c r="AA24" s="12">
        <f t="shared" si="23"/>
        <v>77700</v>
      </c>
      <c r="AB24" s="12">
        <f t="shared" si="24"/>
        <v>74200</v>
      </c>
      <c r="AC24" s="12">
        <f t="shared" si="25"/>
        <v>64400</v>
      </c>
      <c r="AD24" s="13">
        <f t="shared" si="26"/>
        <v>64400</v>
      </c>
      <c r="AE24" s="13">
        <f t="shared" si="27"/>
        <v>64400</v>
      </c>
      <c r="AF24" s="13">
        <f t="shared" si="28"/>
        <v>62650</v>
      </c>
      <c r="AG24" s="13">
        <f>B24*174</f>
        <v>60900</v>
      </c>
      <c r="AH24" s="13">
        <f>B24*169</f>
        <v>59150</v>
      </c>
      <c r="AI24" s="13">
        <f>B24*164</f>
        <v>57400</v>
      </c>
      <c r="AJ24" s="13">
        <f>B24*158</f>
        <v>55300</v>
      </c>
      <c r="AK24" s="14">
        <f>B24*152</f>
        <v>53200</v>
      </c>
    </row>
    <row r="25" spans="1:37" ht="12.75">
      <c r="A25" s="10">
        <v>0.4</v>
      </c>
      <c r="B25" s="41">
        <f>A25*1000</f>
        <v>400</v>
      </c>
      <c r="C25" s="12">
        <f t="shared" si="34"/>
        <v>172000</v>
      </c>
      <c r="D25" s="12">
        <f t="shared" si="0"/>
        <v>166000</v>
      </c>
      <c r="E25" s="12">
        <f t="shared" si="1"/>
        <v>144800</v>
      </c>
      <c r="F25" s="12">
        <f t="shared" si="2"/>
        <v>144800</v>
      </c>
      <c r="G25" s="12">
        <f t="shared" si="3"/>
        <v>144800</v>
      </c>
      <c r="H25" s="12">
        <f t="shared" si="4"/>
        <v>144800</v>
      </c>
      <c r="I25" s="12">
        <f t="shared" si="5"/>
        <v>144800</v>
      </c>
      <c r="J25" s="12">
        <f t="shared" si="14"/>
        <v>144800</v>
      </c>
      <c r="K25" s="12">
        <f t="shared" si="15"/>
        <v>136800</v>
      </c>
      <c r="L25" s="12">
        <f t="shared" si="6"/>
        <v>128800</v>
      </c>
      <c r="M25" s="12">
        <f t="shared" si="7"/>
        <v>128800</v>
      </c>
      <c r="N25" s="12">
        <f t="shared" si="16"/>
        <v>128800</v>
      </c>
      <c r="O25" s="12">
        <f t="shared" si="8"/>
        <v>128800</v>
      </c>
      <c r="P25" s="12">
        <f t="shared" si="9"/>
        <v>124800</v>
      </c>
      <c r="Q25" s="12">
        <f t="shared" si="10"/>
        <v>120800</v>
      </c>
      <c r="R25" s="12">
        <f t="shared" si="11"/>
        <v>120800</v>
      </c>
      <c r="S25" s="12">
        <f t="shared" si="17"/>
        <v>116800</v>
      </c>
      <c r="T25" s="12">
        <f t="shared" si="35"/>
        <v>112800</v>
      </c>
      <c r="U25" s="64">
        <f t="shared" si="12"/>
        <v>108800</v>
      </c>
      <c r="V25" s="12">
        <f t="shared" si="18"/>
        <v>104800</v>
      </c>
      <c r="W25" s="12">
        <f t="shared" si="19"/>
        <v>100800</v>
      </c>
      <c r="X25" s="12">
        <f t="shared" si="20"/>
        <v>96800</v>
      </c>
      <c r="Y25" s="12">
        <f t="shared" si="21"/>
        <v>96800</v>
      </c>
      <c r="Z25" s="12">
        <f t="shared" si="22"/>
        <v>92800</v>
      </c>
      <c r="AA25" s="12">
        <f t="shared" si="23"/>
        <v>88800</v>
      </c>
      <c r="AB25" s="12">
        <f t="shared" si="24"/>
        <v>84800</v>
      </c>
      <c r="AC25" s="12">
        <f t="shared" si="25"/>
        <v>73600</v>
      </c>
      <c r="AD25" s="13">
        <f t="shared" si="26"/>
        <v>73600</v>
      </c>
      <c r="AE25" s="13">
        <f t="shared" si="27"/>
        <v>73600</v>
      </c>
      <c r="AF25" s="13">
        <f t="shared" si="28"/>
        <v>71600</v>
      </c>
      <c r="AG25" s="13">
        <f>B25*174</f>
        <v>69600</v>
      </c>
      <c r="AH25" s="13">
        <f>B25*169</f>
        <v>67600</v>
      </c>
      <c r="AI25" s="13">
        <f>B25*164</f>
        <v>65600</v>
      </c>
      <c r="AJ25" s="13">
        <f>B25*158</f>
        <v>63200</v>
      </c>
      <c r="AK25" s="14">
        <f>B25*152</f>
        <v>60800</v>
      </c>
    </row>
    <row r="26" spans="1:37" ht="12.75">
      <c r="A26" s="10">
        <v>0.45</v>
      </c>
      <c r="B26" s="41">
        <f>A26*1000</f>
        <v>450</v>
      </c>
      <c r="C26" s="12">
        <f t="shared" si="34"/>
        <v>193500</v>
      </c>
      <c r="D26" s="68">
        <f t="shared" si="0"/>
        <v>186750</v>
      </c>
      <c r="E26" s="68">
        <f t="shared" si="1"/>
        <v>162900</v>
      </c>
      <c r="F26" s="68">
        <f t="shared" si="2"/>
        <v>162900</v>
      </c>
      <c r="G26" s="68">
        <f t="shared" si="3"/>
        <v>162900</v>
      </c>
      <c r="H26" s="68">
        <f t="shared" si="4"/>
        <v>162900</v>
      </c>
      <c r="I26" s="68">
        <f t="shared" si="5"/>
        <v>162900</v>
      </c>
      <c r="J26" s="68">
        <f>B26*362</f>
        <v>162900</v>
      </c>
      <c r="K26" s="68">
        <f>B26*342</f>
        <v>153900</v>
      </c>
      <c r="L26" s="68">
        <f t="shared" si="6"/>
        <v>144900</v>
      </c>
      <c r="M26" s="68">
        <f t="shared" si="7"/>
        <v>144900</v>
      </c>
      <c r="N26" s="68">
        <f>B26*322</f>
        <v>144900</v>
      </c>
      <c r="O26" s="68">
        <f t="shared" si="8"/>
        <v>144900</v>
      </c>
      <c r="P26" s="68">
        <f t="shared" si="9"/>
        <v>140400</v>
      </c>
      <c r="Q26" s="68">
        <f t="shared" si="10"/>
        <v>135900</v>
      </c>
      <c r="R26" s="68">
        <f t="shared" si="11"/>
        <v>135900</v>
      </c>
      <c r="S26" s="12">
        <f t="shared" si="17"/>
        <v>131400</v>
      </c>
      <c r="T26" s="12">
        <f t="shared" si="35"/>
        <v>126900</v>
      </c>
      <c r="U26" s="12">
        <f t="shared" si="12"/>
        <v>122400</v>
      </c>
      <c r="V26" s="12">
        <f t="shared" si="18"/>
        <v>117900</v>
      </c>
      <c r="W26" s="12">
        <f t="shared" si="19"/>
        <v>113400</v>
      </c>
      <c r="X26" s="12">
        <f t="shared" si="20"/>
        <v>108900</v>
      </c>
      <c r="Y26" s="12">
        <f t="shared" si="21"/>
        <v>108900</v>
      </c>
      <c r="Z26" s="12">
        <f t="shared" si="22"/>
        <v>104400</v>
      </c>
      <c r="AA26" s="12">
        <f t="shared" si="23"/>
        <v>99900</v>
      </c>
      <c r="AB26" s="12">
        <f t="shared" si="24"/>
        <v>95400</v>
      </c>
      <c r="AC26" s="12">
        <f t="shared" si="25"/>
        <v>82800</v>
      </c>
      <c r="AD26" s="13">
        <f t="shared" si="26"/>
        <v>82800</v>
      </c>
      <c r="AE26" s="13">
        <f t="shared" si="27"/>
        <v>82800</v>
      </c>
      <c r="AF26" s="13">
        <f t="shared" si="28"/>
        <v>80550</v>
      </c>
      <c r="AG26" s="13">
        <f>B26*174</f>
        <v>78300</v>
      </c>
      <c r="AH26" s="13">
        <f>B26*169</f>
        <v>76050</v>
      </c>
      <c r="AI26" s="13">
        <f>B26*164</f>
        <v>73800</v>
      </c>
      <c r="AJ26" s="13">
        <f>B26*158</f>
        <v>71100</v>
      </c>
      <c r="AK26" s="14">
        <f>B26*152</f>
        <v>68400</v>
      </c>
    </row>
    <row r="27" spans="1:37" ht="13.5" thickBot="1">
      <c r="A27" s="15">
        <v>0.5</v>
      </c>
      <c r="B27" s="42">
        <f>A27*1000</f>
        <v>500</v>
      </c>
      <c r="C27" s="17">
        <f t="shared" si="34"/>
        <v>215000</v>
      </c>
      <c r="D27" s="17">
        <f t="shared" si="0"/>
        <v>207500</v>
      </c>
      <c r="E27" s="17">
        <f t="shared" si="1"/>
        <v>181000</v>
      </c>
      <c r="F27" s="17">
        <f t="shared" si="2"/>
        <v>181000</v>
      </c>
      <c r="G27" s="17">
        <f t="shared" si="3"/>
        <v>181000</v>
      </c>
      <c r="H27" s="17">
        <f t="shared" si="4"/>
        <v>181000</v>
      </c>
      <c r="I27" s="17">
        <f t="shared" si="5"/>
        <v>181000</v>
      </c>
      <c r="J27" s="17">
        <f>B27*362</f>
        <v>181000</v>
      </c>
      <c r="K27" s="17">
        <f>B27*342</f>
        <v>171000</v>
      </c>
      <c r="L27" s="17">
        <f t="shared" si="6"/>
        <v>161000</v>
      </c>
      <c r="M27" s="17">
        <f t="shared" si="7"/>
        <v>161000</v>
      </c>
      <c r="N27" s="17">
        <f>B27*322</f>
        <v>161000</v>
      </c>
      <c r="O27" s="17">
        <f t="shared" si="8"/>
        <v>161000</v>
      </c>
      <c r="P27" s="17">
        <f t="shared" si="9"/>
        <v>156000</v>
      </c>
      <c r="Q27" s="17">
        <f t="shared" si="10"/>
        <v>151000</v>
      </c>
      <c r="R27" s="17">
        <f t="shared" si="11"/>
        <v>151000</v>
      </c>
      <c r="S27" s="17">
        <f t="shared" si="17"/>
        <v>146000</v>
      </c>
      <c r="T27" s="17">
        <f t="shared" si="35"/>
        <v>141000</v>
      </c>
      <c r="U27" s="63">
        <f t="shared" si="12"/>
        <v>136000</v>
      </c>
      <c r="V27" s="17">
        <f t="shared" si="18"/>
        <v>131000</v>
      </c>
      <c r="W27" s="17">
        <f t="shared" si="19"/>
        <v>126000</v>
      </c>
      <c r="X27" s="17">
        <f t="shared" si="20"/>
        <v>121000</v>
      </c>
      <c r="Y27" s="17">
        <f t="shared" si="21"/>
        <v>121000</v>
      </c>
      <c r="Z27" s="17">
        <f t="shared" si="22"/>
        <v>116000</v>
      </c>
      <c r="AA27" s="17">
        <f t="shared" si="23"/>
        <v>111000</v>
      </c>
      <c r="AB27" s="17">
        <f t="shared" si="24"/>
        <v>106000</v>
      </c>
      <c r="AC27" s="17">
        <f t="shared" si="25"/>
        <v>92000</v>
      </c>
      <c r="AD27" s="18">
        <f t="shared" si="26"/>
        <v>92000</v>
      </c>
      <c r="AE27" s="18">
        <f t="shared" si="27"/>
        <v>92000</v>
      </c>
      <c r="AF27" s="18">
        <f t="shared" si="28"/>
        <v>89500</v>
      </c>
      <c r="AG27" s="18">
        <f>B27*174</f>
        <v>87000</v>
      </c>
      <c r="AH27" s="18">
        <f>B27*169</f>
        <v>84500</v>
      </c>
      <c r="AI27" s="18">
        <f>B27*164</f>
        <v>82000</v>
      </c>
      <c r="AJ27" s="18">
        <f>B27*158</f>
        <v>79000</v>
      </c>
      <c r="AK27" s="19">
        <f>B27*152</f>
        <v>76000</v>
      </c>
    </row>
    <row r="28" ht="13.5" thickTop="1"/>
    <row r="30" ht="12.75">
      <c r="A30" s="4" t="s">
        <v>17</v>
      </c>
    </row>
  </sheetData>
  <sheetProtection formatCells="0" formatColumns="0" formatRows="0" insertColumns="0" insertRows="0" insertHyperlinks="0" deleteColumns="0" deleteRows="0"/>
  <printOptions/>
  <pageMargins left="0.75" right="0.75" top="1" bottom="1" header="0.5" footer="0.5"/>
  <pageSetup horizontalDpi="600" verticalDpi="600" orientation="landscape" r:id="rId1"/>
  <headerFooter alignWithMargins="0">
    <oddHeader>&amp;CUnscheduled Disabilities
Monetary Conversion Table of Disability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4:AK28"/>
  <sheetViews>
    <sheetView showGridLines="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3.57421875" style="0" customWidth="1"/>
    <col min="2" max="17" width="10.421875" style="0" customWidth="1"/>
    <col min="18" max="25" width="10.140625" style="0" customWidth="1"/>
    <col min="26" max="28" width="10.28125" style="0" customWidth="1"/>
    <col min="29" max="33" width="10.421875" style="0" customWidth="1"/>
  </cols>
  <sheetData>
    <row r="3" ht="13.5" thickBot="1"/>
    <row r="4" spans="1:37" ht="13.5" thickTop="1">
      <c r="A4" s="30" t="s">
        <v>10</v>
      </c>
      <c r="B4" s="31"/>
      <c r="C4" s="31" t="s">
        <v>1</v>
      </c>
      <c r="D4" s="31" t="s">
        <v>1</v>
      </c>
      <c r="E4" s="31" t="s">
        <v>1</v>
      </c>
      <c r="F4" s="31" t="s">
        <v>1</v>
      </c>
      <c r="G4" s="31" t="s">
        <v>1</v>
      </c>
      <c r="H4" s="31" t="s">
        <v>1</v>
      </c>
      <c r="I4" s="21" t="s">
        <v>1</v>
      </c>
      <c r="J4" s="21" t="s">
        <v>1</v>
      </c>
      <c r="K4" s="21" t="s">
        <v>1</v>
      </c>
      <c r="L4" s="21" t="s">
        <v>1</v>
      </c>
      <c r="M4" s="21" t="s">
        <v>1</v>
      </c>
      <c r="N4" s="21" t="s">
        <v>1</v>
      </c>
      <c r="O4" s="21" t="s">
        <v>1</v>
      </c>
      <c r="P4" s="21" t="s">
        <v>1</v>
      </c>
      <c r="Q4" s="21" t="s">
        <v>1</v>
      </c>
      <c r="R4" s="21" t="s">
        <v>1</v>
      </c>
      <c r="S4" s="21" t="s">
        <v>1</v>
      </c>
      <c r="T4" s="21" t="s">
        <v>1</v>
      </c>
      <c r="U4" s="21" t="s">
        <v>1</v>
      </c>
      <c r="V4" s="21" t="s">
        <v>1</v>
      </c>
      <c r="W4" s="21" t="s">
        <v>1</v>
      </c>
      <c r="X4" s="21" t="s">
        <v>1</v>
      </c>
      <c r="Y4" s="21" t="s">
        <v>1</v>
      </c>
      <c r="Z4" s="21" t="s">
        <v>1</v>
      </c>
      <c r="AA4" s="21" t="s">
        <v>1</v>
      </c>
      <c r="AB4" s="21" t="s">
        <v>1</v>
      </c>
      <c r="AC4" s="21" t="s">
        <v>1</v>
      </c>
      <c r="AD4" s="21" t="s">
        <v>1</v>
      </c>
      <c r="AE4" s="21" t="s">
        <v>1</v>
      </c>
      <c r="AF4" s="21" t="s">
        <v>1</v>
      </c>
      <c r="AG4" s="21" t="s">
        <v>1</v>
      </c>
      <c r="AH4" s="21" t="s">
        <v>1</v>
      </c>
      <c r="AI4" s="21" t="s">
        <v>1</v>
      </c>
      <c r="AJ4" s="21" t="s">
        <v>1</v>
      </c>
      <c r="AK4" s="22" t="s">
        <v>1</v>
      </c>
    </row>
    <row r="5" spans="1:37" ht="12.75">
      <c r="A5" s="23" t="s">
        <v>2</v>
      </c>
      <c r="B5" s="24" t="s">
        <v>3</v>
      </c>
      <c r="C5" s="25">
        <v>44927</v>
      </c>
      <c r="D5" s="25">
        <v>44661</v>
      </c>
      <c r="E5" s="25">
        <v>44562</v>
      </c>
      <c r="F5" s="25">
        <v>44197</v>
      </c>
      <c r="G5" s="25">
        <v>43831</v>
      </c>
      <c r="H5" s="25">
        <v>43466</v>
      </c>
      <c r="I5" s="25">
        <v>43101</v>
      </c>
      <c r="J5" s="25">
        <v>42736</v>
      </c>
      <c r="K5" s="25">
        <v>42431</v>
      </c>
      <c r="L5" s="25">
        <v>42370</v>
      </c>
      <c r="M5" s="25">
        <v>42005</v>
      </c>
      <c r="N5" s="25">
        <v>41640</v>
      </c>
      <c r="O5" s="25">
        <v>41275</v>
      </c>
      <c r="P5" s="25">
        <v>41016</v>
      </c>
      <c r="Q5" s="25">
        <v>40909</v>
      </c>
      <c r="R5" s="25">
        <v>40544</v>
      </c>
      <c r="S5" s="25">
        <v>40299</v>
      </c>
      <c r="T5" s="25">
        <v>39814</v>
      </c>
      <c r="U5" s="25">
        <v>39539</v>
      </c>
      <c r="V5" s="25">
        <v>39083</v>
      </c>
      <c r="W5" s="25">
        <v>38808</v>
      </c>
      <c r="X5" s="25">
        <v>38718</v>
      </c>
      <c r="Y5" s="25">
        <v>38353</v>
      </c>
      <c r="Z5" s="25">
        <v>37987</v>
      </c>
      <c r="AA5" s="25">
        <v>37622</v>
      </c>
      <c r="AB5" s="25">
        <v>37257</v>
      </c>
      <c r="AC5" s="25">
        <v>36892</v>
      </c>
      <c r="AD5" s="25">
        <v>36526</v>
      </c>
      <c r="AE5" s="25">
        <v>36161</v>
      </c>
      <c r="AF5" s="25">
        <v>35796</v>
      </c>
      <c r="AG5" s="25">
        <v>35431</v>
      </c>
      <c r="AH5" s="25">
        <v>35065</v>
      </c>
      <c r="AI5" s="25">
        <v>34700</v>
      </c>
      <c r="AJ5" s="25">
        <v>34335</v>
      </c>
      <c r="AK5" s="26">
        <v>33970</v>
      </c>
    </row>
    <row r="6" spans="1:37" ht="13.5" thickBot="1">
      <c r="A6" s="27" t="s">
        <v>4</v>
      </c>
      <c r="B6" s="28" t="s">
        <v>5</v>
      </c>
      <c r="C6" s="28">
        <v>430</v>
      </c>
      <c r="D6" s="28">
        <v>415</v>
      </c>
      <c r="E6" s="28">
        <v>362</v>
      </c>
      <c r="F6" s="28">
        <v>362</v>
      </c>
      <c r="G6" s="28">
        <v>362</v>
      </c>
      <c r="H6" s="28">
        <v>362</v>
      </c>
      <c r="I6" s="28">
        <v>362</v>
      </c>
      <c r="J6" s="28">
        <v>362</v>
      </c>
      <c r="K6" s="28">
        <v>342</v>
      </c>
      <c r="L6" s="28">
        <v>322</v>
      </c>
      <c r="M6" s="28">
        <v>322</v>
      </c>
      <c r="N6" s="28">
        <v>322</v>
      </c>
      <c r="O6" s="28">
        <v>322</v>
      </c>
      <c r="P6" s="28">
        <v>312</v>
      </c>
      <c r="Q6" s="28">
        <v>302</v>
      </c>
      <c r="R6" s="28">
        <v>302</v>
      </c>
      <c r="S6" s="28">
        <v>292</v>
      </c>
      <c r="T6" s="28">
        <v>282</v>
      </c>
      <c r="U6" s="28">
        <v>272</v>
      </c>
      <c r="V6" s="28">
        <v>262</v>
      </c>
      <c r="W6" s="28">
        <v>252</v>
      </c>
      <c r="X6" s="28">
        <v>242</v>
      </c>
      <c r="Y6" s="28">
        <v>242</v>
      </c>
      <c r="Z6" s="28">
        <v>232</v>
      </c>
      <c r="AA6" s="28">
        <v>222</v>
      </c>
      <c r="AB6" s="28">
        <v>212</v>
      </c>
      <c r="AC6" s="28">
        <v>184</v>
      </c>
      <c r="AD6" s="28">
        <v>184</v>
      </c>
      <c r="AE6" s="28">
        <v>184</v>
      </c>
      <c r="AF6" s="28">
        <v>179</v>
      </c>
      <c r="AG6" s="28">
        <v>174</v>
      </c>
      <c r="AH6" s="28">
        <v>169</v>
      </c>
      <c r="AI6" s="28">
        <v>164</v>
      </c>
      <c r="AJ6" s="28">
        <v>158</v>
      </c>
      <c r="AK6" s="29">
        <v>152</v>
      </c>
    </row>
    <row r="7" spans="1:37" ht="13.5" thickTop="1">
      <c r="A7" s="32" t="s">
        <v>11</v>
      </c>
      <c r="B7" s="33"/>
      <c r="C7" s="69"/>
      <c r="D7" s="69"/>
      <c r="E7" s="69"/>
      <c r="F7" s="69"/>
      <c r="G7" s="69"/>
      <c r="H7" s="69"/>
      <c r="I7" s="67"/>
      <c r="J7" s="67"/>
      <c r="K7" s="67"/>
      <c r="L7" s="67"/>
      <c r="M7" s="67"/>
      <c r="N7" s="67"/>
      <c r="O7" s="7"/>
      <c r="P7" s="7"/>
      <c r="Q7" s="7"/>
      <c r="R7" s="7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4"/>
    </row>
    <row r="8" spans="1:37" ht="12.75">
      <c r="A8" s="10">
        <v>0.45</v>
      </c>
      <c r="B8" s="35">
        <f>A8*50</f>
        <v>22.5</v>
      </c>
      <c r="C8" s="12">
        <f>B8*430</f>
        <v>9675</v>
      </c>
      <c r="D8" s="12">
        <f>B8*415</f>
        <v>9337.5</v>
      </c>
      <c r="E8" s="12">
        <f>B8*362</f>
        <v>8145</v>
      </c>
      <c r="F8" s="12">
        <f>B8*362</f>
        <v>8145</v>
      </c>
      <c r="G8" s="12">
        <f>B8*362</f>
        <v>8145</v>
      </c>
      <c r="H8" s="12">
        <f>B8*362</f>
        <v>8145</v>
      </c>
      <c r="I8" s="12">
        <f>B8*362</f>
        <v>8145</v>
      </c>
      <c r="J8" s="12">
        <f aca="true" t="shared" si="0" ref="J8:J25">B8*362</f>
        <v>8145</v>
      </c>
      <c r="K8" s="12">
        <f aca="true" t="shared" si="1" ref="K8:K25">B8*342</f>
        <v>7695</v>
      </c>
      <c r="L8" s="64">
        <f>B8*322</f>
        <v>7245</v>
      </c>
      <c r="M8" s="64">
        <f>B8*322</f>
        <v>7245</v>
      </c>
      <c r="N8" s="64">
        <f aca="true" t="shared" si="2" ref="N8:N25">B8*322</f>
        <v>7245</v>
      </c>
      <c r="O8" s="12">
        <f>B8*322</f>
        <v>7245</v>
      </c>
      <c r="P8" s="12">
        <f>B8*312</f>
        <v>7020</v>
      </c>
      <c r="Q8" s="12">
        <f>B8*302</f>
        <v>6795</v>
      </c>
      <c r="R8" s="12">
        <f>B8*302</f>
        <v>6795</v>
      </c>
      <c r="S8" s="12">
        <f>B8*292</f>
        <v>6570</v>
      </c>
      <c r="T8" s="12">
        <f>B8*282</f>
        <v>6345</v>
      </c>
      <c r="U8" s="12">
        <f>B8*272</f>
        <v>6120</v>
      </c>
      <c r="V8" s="12">
        <f>B8*262</f>
        <v>5895</v>
      </c>
      <c r="W8" s="12">
        <f>B8*252</f>
        <v>5670</v>
      </c>
      <c r="X8" s="12">
        <f>B8*242</f>
        <v>5445</v>
      </c>
      <c r="Y8" s="12">
        <f>B8*242</f>
        <v>5445</v>
      </c>
      <c r="Z8" s="12">
        <f>B8*232</f>
        <v>5220</v>
      </c>
      <c r="AA8" s="12">
        <f>B8*222</f>
        <v>4995</v>
      </c>
      <c r="AB8" s="12">
        <f>B8*212</f>
        <v>4770</v>
      </c>
      <c r="AC8" s="12">
        <f>B8*184</f>
        <v>4140</v>
      </c>
      <c r="AD8" s="13">
        <f>B8*184</f>
        <v>4140</v>
      </c>
      <c r="AE8" s="13">
        <f>B8*184</f>
        <v>4140</v>
      </c>
      <c r="AF8" s="13">
        <f>B8*179</f>
        <v>4027.5</v>
      </c>
      <c r="AG8" s="13">
        <f>B8*174</f>
        <v>3915</v>
      </c>
      <c r="AH8" s="13">
        <f>B8*169</f>
        <v>3802.5</v>
      </c>
      <c r="AI8" s="13">
        <f>B8*164</f>
        <v>3690</v>
      </c>
      <c r="AJ8" s="13">
        <f>B8*158</f>
        <v>3555</v>
      </c>
      <c r="AK8" s="14">
        <f>B8*152</f>
        <v>3420</v>
      </c>
    </row>
    <row r="9" spans="1:37" ht="12.75">
      <c r="A9" s="10">
        <v>0.8</v>
      </c>
      <c r="B9" s="35">
        <f>A9*50</f>
        <v>40</v>
      </c>
      <c r="C9" s="12">
        <f>B9*430</f>
        <v>17200</v>
      </c>
      <c r="D9" s="12">
        <f>B9*415</f>
        <v>16600</v>
      </c>
      <c r="E9" s="12">
        <f>B9*362</f>
        <v>14480</v>
      </c>
      <c r="F9" s="12">
        <f>B9*362</f>
        <v>14480</v>
      </c>
      <c r="G9" s="12">
        <f>B9*362</f>
        <v>14480</v>
      </c>
      <c r="H9" s="12">
        <f>B9*362</f>
        <v>14480</v>
      </c>
      <c r="I9" s="12">
        <f>B9*362</f>
        <v>14480</v>
      </c>
      <c r="J9" s="12">
        <f t="shared" si="0"/>
        <v>14480</v>
      </c>
      <c r="K9" s="12">
        <f t="shared" si="1"/>
        <v>13680</v>
      </c>
      <c r="L9" s="12">
        <f>B9*322</f>
        <v>12880</v>
      </c>
      <c r="M9" s="12">
        <f>B9*322</f>
        <v>12880</v>
      </c>
      <c r="N9" s="12">
        <f t="shared" si="2"/>
        <v>12880</v>
      </c>
      <c r="O9" s="12">
        <f>B9*322</f>
        <v>12880</v>
      </c>
      <c r="P9" s="12">
        <f>B9*312</f>
        <v>12480</v>
      </c>
      <c r="Q9" s="12">
        <f>B9*302</f>
        <v>12080</v>
      </c>
      <c r="R9" s="12">
        <f>B9*302</f>
        <v>12080</v>
      </c>
      <c r="S9" s="12">
        <f aca="true" t="shared" si="3" ref="S9:S25">B9*292</f>
        <v>11680</v>
      </c>
      <c r="T9" s="12">
        <f>B9*282</f>
        <v>11280</v>
      </c>
      <c r="U9" s="12">
        <f>B9*272</f>
        <v>10880</v>
      </c>
      <c r="V9" s="12">
        <f>B9*262</f>
        <v>10480</v>
      </c>
      <c r="W9" s="12">
        <f>B9*252</f>
        <v>10080</v>
      </c>
      <c r="X9" s="12">
        <f>B9*242</f>
        <v>9680</v>
      </c>
      <c r="Y9" s="12">
        <f>B9*242</f>
        <v>9680</v>
      </c>
      <c r="Z9" s="12">
        <f>B9*232</f>
        <v>9280</v>
      </c>
      <c r="AA9" s="12">
        <f>B9*222</f>
        <v>8880</v>
      </c>
      <c r="AB9" s="12">
        <f>B9*212</f>
        <v>8480</v>
      </c>
      <c r="AC9" s="12">
        <f>B9*184</f>
        <v>7360</v>
      </c>
      <c r="AD9" s="13">
        <f aca="true" t="shared" si="4" ref="AD9:AD25">B9*184</f>
        <v>7360</v>
      </c>
      <c r="AE9" s="13">
        <f aca="true" t="shared" si="5" ref="AE9:AE25">B9*184</f>
        <v>7360</v>
      </c>
      <c r="AF9" s="13">
        <f aca="true" t="shared" si="6" ref="AF9:AF25">B9*179</f>
        <v>7160</v>
      </c>
      <c r="AG9" s="13">
        <f aca="true" t="shared" si="7" ref="AG9:AG24">B9*174</f>
        <v>6960</v>
      </c>
      <c r="AH9" s="13">
        <f aca="true" t="shared" si="8" ref="AH9:AH24">B9*169</f>
        <v>6760</v>
      </c>
      <c r="AI9" s="13">
        <f aca="true" t="shared" si="9" ref="AI9:AI24">B9*164</f>
        <v>6560</v>
      </c>
      <c r="AJ9" s="13">
        <f aca="true" t="shared" si="10" ref="AJ9:AJ24">B9*158</f>
        <v>6320</v>
      </c>
      <c r="AK9" s="14">
        <f aca="true" t="shared" si="11" ref="AK9:AK24">B9*152</f>
        <v>6080</v>
      </c>
    </row>
    <row r="10" spans="1:37" ht="12.75">
      <c r="A10" s="10">
        <v>1</v>
      </c>
      <c r="B10" s="35">
        <f>A10*50</f>
        <v>50</v>
      </c>
      <c r="C10" s="12">
        <f>B10*430</f>
        <v>21500</v>
      </c>
      <c r="D10" s="12">
        <f>B10*415</f>
        <v>20750</v>
      </c>
      <c r="E10" s="12">
        <f>B10*362</f>
        <v>18100</v>
      </c>
      <c r="F10" s="12">
        <f>B10*362</f>
        <v>18100</v>
      </c>
      <c r="G10" s="12">
        <f>B10*362</f>
        <v>18100</v>
      </c>
      <c r="H10" s="12">
        <f>B10*362</f>
        <v>18100</v>
      </c>
      <c r="I10" s="12">
        <f>B10*362</f>
        <v>18100</v>
      </c>
      <c r="J10" s="12">
        <f t="shared" si="0"/>
        <v>18100</v>
      </c>
      <c r="K10" s="12">
        <f t="shared" si="1"/>
        <v>17100</v>
      </c>
      <c r="L10" s="12">
        <f>B10*322</f>
        <v>16100</v>
      </c>
      <c r="M10" s="12">
        <f>B10*322</f>
        <v>16100</v>
      </c>
      <c r="N10" s="12">
        <f t="shared" si="2"/>
        <v>16100</v>
      </c>
      <c r="O10" s="12">
        <f>B10*322</f>
        <v>16100</v>
      </c>
      <c r="P10" s="12">
        <f>B10*312</f>
        <v>15600</v>
      </c>
      <c r="Q10" s="12">
        <f>B10*302</f>
        <v>15100</v>
      </c>
      <c r="R10" s="12">
        <f>B10*302</f>
        <v>15100</v>
      </c>
      <c r="S10" s="12">
        <f t="shared" si="3"/>
        <v>14600</v>
      </c>
      <c r="T10" s="12">
        <f aca="true" t="shared" si="12" ref="T10:T25">B10*282</f>
        <v>14100</v>
      </c>
      <c r="U10" s="12">
        <f>B10*272</f>
        <v>13600</v>
      </c>
      <c r="V10" s="12">
        <f>B10*262</f>
        <v>13100</v>
      </c>
      <c r="W10" s="12">
        <f>B10*252</f>
        <v>12600</v>
      </c>
      <c r="X10" s="12">
        <f>B10*242</f>
        <v>12100</v>
      </c>
      <c r="Y10" s="12">
        <f>B10*242</f>
        <v>12100</v>
      </c>
      <c r="Z10" s="12">
        <f>B10*232</f>
        <v>11600</v>
      </c>
      <c r="AA10" s="12">
        <f>B10*222</f>
        <v>11100</v>
      </c>
      <c r="AB10" s="12">
        <f>B10*212</f>
        <v>10600</v>
      </c>
      <c r="AC10" s="12">
        <f>B10*184</f>
        <v>9200</v>
      </c>
      <c r="AD10" s="13">
        <f t="shared" si="4"/>
        <v>9200</v>
      </c>
      <c r="AE10" s="13">
        <f t="shared" si="5"/>
        <v>9200</v>
      </c>
      <c r="AF10" s="13">
        <f t="shared" si="6"/>
        <v>8950</v>
      </c>
      <c r="AG10" s="13">
        <f t="shared" si="7"/>
        <v>8700</v>
      </c>
      <c r="AH10" s="13">
        <f t="shared" si="8"/>
        <v>8450</v>
      </c>
      <c r="AI10" s="13">
        <f t="shared" si="9"/>
        <v>8200</v>
      </c>
      <c r="AJ10" s="13">
        <f t="shared" si="10"/>
        <v>7900</v>
      </c>
      <c r="AK10" s="14">
        <f t="shared" si="11"/>
        <v>7600</v>
      </c>
    </row>
    <row r="11" spans="1:37" ht="12.75">
      <c r="A11" s="10"/>
      <c r="B11" s="3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35"/>
      <c r="W11" s="35"/>
      <c r="X11" s="35"/>
      <c r="Y11" s="35"/>
      <c r="Z11" s="35"/>
      <c r="AA11" s="35"/>
      <c r="AB11" s="35"/>
      <c r="AC11" s="35"/>
      <c r="AD11" s="13"/>
      <c r="AE11" s="13"/>
      <c r="AF11" s="13"/>
      <c r="AG11" s="13"/>
      <c r="AH11" s="13"/>
      <c r="AI11" s="13"/>
      <c r="AJ11" s="13"/>
      <c r="AK11" s="14"/>
    </row>
    <row r="12" spans="1:37" ht="12.75">
      <c r="A12" s="36" t="s">
        <v>12</v>
      </c>
      <c r="B12" s="3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35"/>
      <c r="W12" s="35"/>
      <c r="X12" s="35"/>
      <c r="Y12" s="35"/>
      <c r="Z12" s="35"/>
      <c r="AA12" s="35"/>
      <c r="AB12" s="35"/>
      <c r="AC12" s="35"/>
      <c r="AD12" s="13"/>
      <c r="AE12" s="13"/>
      <c r="AF12" s="13"/>
      <c r="AG12" s="13"/>
      <c r="AH12" s="13"/>
      <c r="AI12" s="13"/>
      <c r="AJ12" s="13"/>
      <c r="AK12" s="14"/>
    </row>
    <row r="13" spans="1:37" ht="12.75">
      <c r="A13" s="10">
        <v>0.45</v>
      </c>
      <c r="B13" s="35">
        <f>A13*12</f>
        <v>5.4</v>
      </c>
      <c r="C13" s="12">
        <f>B13*430</f>
        <v>2322</v>
      </c>
      <c r="D13" s="12">
        <f>B13*415</f>
        <v>2241</v>
      </c>
      <c r="E13" s="12">
        <f>B13*362</f>
        <v>1954.8000000000002</v>
      </c>
      <c r="F13" s="12">
        <f>B13*362</f>
        <v>1954.8000000000002</v>
      </c>
      <c r="G13" s="12">
        <f>B13*362</f>
        <v>1954.8000000000002</v>
      </c>
      <c r="H13" s="12">
        <f>B13*362</f>
        <v>1954.8000000000002</v>
      </c>
      <c r="I13" s="12">
        <f>B13*362</f>
        <v>1954.8000000000002</v>
      </c>
      <c r="J13" s="12">
        <f t="shared" si="0"/>
        <v>1954.8000000000002</v>
      </c>
      <c r="K13" s="12">
        <f t="shared" si="1"/>
        <v>1846.8000000000002</v>
      </c>
      <c r="L13" s="12">
        <f>B13*322</f>
        <v>1738.8000000000002</v>
      </c>
      <c r="M13" s="12">
        <f>B13*322</f>
        <v>1738.8000000000002</v>
      </c>
      <c r="N13" s="12">
        <f t="shared" si="2"/>
        <v>1738.8000000000002</v>
      </c>
      <c r="O13" s="12">
        <f>B13*322</f>
        <v>1738.8000000000002</v>
      </c>
      <c r="P13" s="12">
        <f>B13*312</f>
        <v>1684.8000000000002</v>
      </c>
      <c r="Q13" s="12">
        <f>B13*302</f>
        <v>1630.8000000000002</v>
      </c>
      <c r="R13" s="12">
        <f>B13*302</f>
        <v>1630.8000000000002</v>
      </c>
      <c r="S13" s="12">
        <f t="shared" si="3"/>
        <v>1576.8000000000002</v>
      </c>
      <c r="T13" s="12">
        <f t="shared" si="12"/>
        <v>1522.8000000000002</v>
      </c>
      <c r="U13" s="12">
        <f>B13*272</f>
        <v>1468.8000000000002</v>
      </c>
      <c r="V13" s="12">
        <f>B13*262</f>
        <v>1414.8000000000002</v>
      </c>
      <c r="W13" s="12">
        <f>B13*252</f>
        <v>1360.8000000000002</v>
      </c>
      <c r="X13" s="12">
        <f>B13*242</f>
        <v>1306.8000000000002</v>
      </c>
      <c r="Y13" s="12">
        <f>B13*242</f>
        <v>1306.8000000000002</v>
      </c>
      <c r="Z13" s="12">
        <f>B13*232</f>
        <v>1252.8000000000002</v>
      </c>
      <c r="AA13" s="12">
        <f>B13*222</f>
        <v>1198.8000000000002</v>
      </c>
      <c r="AB13" s="12">
        <f>B13*212</f>
        <v>1144.8000000000002</v>
      </c>
      <c r="AC13" s="12">
        <f>B13*184</f>
        <v>993.6</v>
      </c>
      <c r="AD13" s="13">
        <f t="shared" si="4"/>
        <v>993.6</v>
      </c>
      <c r="AE13" s="13">
        <f t="shared" si="5"/>
        <v>993.6</v>
      </c>
      <c r="AF13" s="13">
        <f t="shared" si="6"/>
        <v>966.6</v>
      </c>
      <c r="AG13" s="13">
        <f t="shared" si="7"/>
        <v>939.6</v>
      </c>
      <c r="AH13" s="13">
        <f t="shared" si="8"/>
        <v>912.6</v>
      </c>
      <c r="AI13" s="13">
        <f t="shared" si="9"/>
        <v>885.6</v>
      </c>
      <c r="AJ13" s="13">
        <f t="shared" si="10"/>
        <v>853.2</v>
      </c>
      <c r="AK13" s="14">
        <f t="shared" si="11"/>
        <v>820.8000000000001</v>
      </c>
    </row>
    <row r="14" spans="1:37" ht="12.75">
      <c r="A14" s="10">
        <v>0.8</v>
      </c>
      <c r="B14" s="35">
        <f>A14*12</f>
        <v>9.600000000000001</v>
      </c>
      <c r="C14" s="12">
        <f>B14*430</f>
        <v>4128.000000000001</v>
      </c>
      <c r="D14" s="12">
        <f>B14*415</f>
        <v>3984.0000000000005</v>
      </c>
      <c r="E14" s="12">
        <f>B14*362</f>
        <v>3475.2000000000007</v>
      </c>
      <c r="F14" s="12">
        <f>B14*362</f>
        <v>3475.2000000000007</v>
      </c>
      <c r="G14" s="12">
        <f>B14*362</f>
        <v>3475.2000000000007</v>
      </c>
      <c r="H14" s="12">
        <f>B14*362</f>
        <v>3475.2000000000007</v>
      </c>
      <c r="I14" s="12">
        <f>B14*362</f>
        <v>3475.2000000000007</v>
      </c>
      <c r="J14" s="12">
        <f t="shared" si="0"/>
        <v>3475.2000000000007</v>
      </c>
      <c r="K14" s="12">
        <f t="shared" si="1"/>
        <v>3283.2000000000003</v>
      </c>
      <c r="L14" s="12">
        <f>B14*322</f>
        <v>3091.2000000000003</v>
      </c>
      <c r="M14" s="12">
        <f>B14*322</f>
        <v>3091.2000000000003</v>
      </c>
      <c r="N14" s="12">
        <f t="shared" si="2"/>
        <v>3091.2000000000003</v>
      </c>
      <c r="O14" s="12">
        <f>B14*322</f>
        <v>3091.2000000000003</v>
      </c>
      <c r="P14" s="12">
        <f>B14*312</f>
        <v>2995.2000000000003</v>
      </c>
      <c r="Q14" s="12">
        <f>B14*302</f>
        <v>2899.2000000000003</v>
      </c>
      <c r="R14" s="12">
        <f>B14*302</f>
        <v>2899.2000000000003</v>
      </c>
      <c r="S14" s="12">
        <f t="shared" si="3"/>
        <v>2803.2000000000003</v>
      </c>
      <c r="T14" s="12">
        <f t="shared" si="12"/>
        <v>2707.2000000000003</v>
      </c>
      <c r="U14" s="12">
        <f>B14*272</f>
        <v>2611.2000000000003</v>
      </c>
      <c r="V14" s="12">
        <f>B14*262</f>
        <v>2515.2000000000003</v>
      </c>
      <c r="W14" s="12">
        <f>B14*252</f>
        <v>2419.2000000000003</v>
      </c>
      <c r="X14" s="12">
        <f>B14*242</f>
        <v>2323.2000000000003</v>
      </c>
      <c r="Y14" s="12">
        <f>B14*242</f>
        <v>2323.2000000000003</v>
      </c>
      <c r="Z14" s="12">
        <f>B14*232</f>
        <v>2227.2000000000003</v>
      </c>
      <c r="AA14" s="12">
        <f>B14*222</f>
        <v>2131.2000000000003</v>
      </c>
      <c r="AB14" s="12">
        <f>B14*212</f>
        <v>2035.2000000000003</v>
      </c>
      <c r="AC14" s="12">
        <f>B14*184</f>
        <v>1766.4000000000003</v>
      </c>
      <c r="AD14" s="13">
        <f t="shared" si="4"/>
        <v>1766.4000000000003</v>
      </c>
      <c r="AE14" s="13">
        <f t="shared" si="5"/>
        <v>1766.4000000000003</v>
      </c>
      <c r="AF14" s="13">
        <f t="shared" si="6"/>
        <v>1718.4000000000003</v>
      </c>
      <c r="AG14" s="13">
        <f t="shared" si="7"/>
        <v>1670.4000000000003</v>
      </c>
      <c r="AH14" s="13">
        <f t="shared" si="8"/>
        <v>1622.4000000000003</v>
      </c>
      <c r="AI14" s="13">
        <f t="shared" si="9"/>
        <v>1574.4000000000003</v>
      </c>
      <c r="AJ14" s="13">
        <f t="shared" si="10"/>
        <v>1516.8000000000002</v>
      </c>
      <c r="AK14" s="14">
        <f t="shared" si="11"/>
        <v>1459.2000000000003</v>
      </c>
    </row>
    <row r="15" spans="1:37" ht="12.75">
      <c r="A15" s="10">
        <v>1</v>
      </c>
      <c r="B15" s="35">
        <f>A15*12</f>
        <v>12</v>
      </c>
      <c r="C15" s="12">
        <f>B15*430</f>
        <v>5160</v>
      </c>
      <c r="D15" s="12">
        <f>B15*415</f>
        <v>4980</v>
      </c>
      <c r="E15" s="12">
        <f>B15*362</f>
        <v>4344</v>
      </c>
      <c r="F15" s="12">
        <f>B15*362</f>
        <v>4344</v>
      </c>
      <c r="G15" s="12">
        <f>B15*362</f>
        <v>4344</v>
      </c>
      <c r="H15" s="12">
        <f>B15*362</f>
        <v>4344</v>
      </c>
      <c r="I15" s="12">
        <f>B15*362</f>
        <v>4344</v>
      </c>
      <c r="J15" s="12">
        <f t="shared" si="0"/>
        <v>4344</v>
      </c>
      <c r="K15" s="12">
        <f t="shared" si="1"/>
        <v>4104</v>
      </c>
      <c r="L15" s="12">
        <f>B15*322</f>
        <v>3864</v>
      </c>
      <c r="M15" s="12">
        <f>B15*322</f>
        <v>3864</v>
      </c>
      <c r="N15" s="12">
        <f t="shared" si="2"/>
        <v>3864</v>
      </c>
      <c r="O15" s="12">
        <f>B15*322</f>
        <v>3864</v>
      </c>
      <c r="P15" s="12">
        <f>B15*312</f>
        <v>3744</v>
      </c>
      <c r="Q15" s="12">
        <f>B15*302</f>
        <v>3624</v>
      </c>
      <c r="R15" s="12">
        <f>B15*302</f>
        <v>3624</v>
      </c>
      <c r="S15" s="12">
        <f t="shared" si="3"/>
        <v>3504</v>
      </c>
      <c r="T15" s="12">
        <f t="shared" si="12"/>
        <v>3384</v>
      </c>
      <c r="U15" s="12">
        <f>B15*272</f>
        <v>3264</v>
      </c>
      <c r="V15" s="12">
        <f>B15*262</f>
        <v>3144</v>
      </c>
      <c r="W15" s="12">
        <f>B15*252</f>
        <v>3024</v>
      </c>
      <c r="X15" s="12">
        <f>B15*242</f>
        <v>2904</v>
      </c>
      <c r="Y15" s="12">
        <f>B15*242</f>
        <v>2904</v>
      </c>
      <c r="Z15" s="12">
        <f>B15*232</f>
        <v>2784</v>
      </c>
      <c r="AA15" s="12">
        <f>B15*222</f>
        <v>2664</v>
      </c>
      <c r="AB15" s="12">
        <f>B15*212</f>
        <v>2544</v>
      </c>
      <c r="AC15" s="12">
        <f>B15*184</f>
        <v>2208</v>
      </c>
      <c r="AD15" s="13">
        <f t="shared" si="4"/>
        <v>2208</v>
      </c>
      <c r="AE15" s="13">
        <f t="shared" si="5"/>
        <v>2208</v>
      </c>
      <c r="AF15" s="13">
        <f t="shared" si="6"/>
        <v>2148</v>
      </c>
      <c r="AG15" s="13">
        <f t="shared" si="7"/>
        <v>2088</v>
      </c>
      <c r="AH15" s="13">
        <f t="shared" si="8"/>
        <v>2028</v>
      </c>
      <c r="AI15" s="13">
        <f t="shared" si="9"/>
        <v>1968</v>
      </c>
      <c r="AJ15" s="13">
        <f t="shared" si="10"/>
        <v>1896</v>
      </c>
      <c r="AK15" s="14">
        <f t="shared" si="11"/>
        <v>1824</v>
      </c>
    </row>
    <row r="16" spans="1:37" ht="12.75">
      <c r="A16" s="10"/>
      <c r="B16" s="35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35"/>
      <c r="W16" s="35"/>
      <c r="X16" s="35"/>
      <c r="Y16" s="35"/>
      <c r="Z16" s="35"/>
      <c r="AA16" s="35"/>
      <c r="AB16" s="35"/>
      <c r="AC16" s="35"/>
      <c r="AD16" s="13"/>
      <c r="AE16" s="13"/>
      <c r="AF16" s="13"/>
      <c r="AG16" s="13"/>
      <c r="AH16" s="13"/>
      <c r="AI16" s="13"/>
      <c r="AJ16" s="13"/>
      <c r="AK16" s="14"/>
    </row>
    <row r="17" spans="1:37" ht="12.75">
      <c r="A17" s="37" t="s">
        <v>13</v>
      </c>
      <c r="B17" s="35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35"/>
      <c r="W17" s="35"/>
      <c r="X17" s="35"/>
      <c r="Y17" s="35"/>
      <c r="Z17" s="35"/>
      <c r="AA17" s="35"/>
      <c r="AB17" s="35"/>
      <c r="AC17" s="35"/>
      <c r="AD17" s="13"/>
      <c r="AE17" s="13"/>
      <c r="AF17" s="13"/>
      <c r="AG17" s="13"/>
      <c r="AH17" s="13"/>
      <c r="AI17" s="13"/>
      <c r="AJ17" s="13"/>
      <c r="AK17" s="14"/>
    </row>
    <row r="18" spans="1:37" ht="12.75">
      <c r="A18" s="10">
        <v>0.45</v>
      </c>
      <c r="B18" s="35">
        <f>A18*8</f>
        <v>3.6</v>
      </c>
      <c r="C18" s="12">
        <f>B18*430</f>
        <v>1548</v>
      </c>
      <c r="D18" s="12">
        <f>B18*415</f>
        <v>1494</v>
      </c>
      <c r="E18" s="12">
        <f>B18*362</f>
        <v>1303.2</v>
      </c>
      <c r="F18" s="12">
        <f>B18*362</f>
        <v>1303.2</v>
      </c>
      <c r="G18" s="12">
        <f>B18*362</f>
        <v>1303.2</v>
      </c>
      <c r="H18" s="12">
        <f>B18*362</f>
        <v>1303.2</v>
      </c>
      <c r="I18" s="12">
        <f>B18*362</f>
        <v>1303.2</v>
      </c>
      <c r="J18" s="12">
        <f t="shared" si="0"/>
        <v>1303.2</v>
      </c>
      <c r="K18" s="12">
        <f t="shared" si="1"/>
        <v>1231.2</v>
      </c>
      <c r="L18" s="12">
        <f>B18*322</f>
        <v>1159.2</v>
      </c>
      <c r="M18" s="12">
        <f>B18*322</f>
        <v>1159.2</v>
      </c>
      <c r="N18" s="12">
        <f t="shared" si="2"/>
        <v>1159.2</v>
      </c>
      <c r="O18" s="12">
        <f>B18*322</f>
        <v>1159.2</v>
      </c>
      <c r="P18" s="12">
        <f>B18*312</f>
        <v>1123.2</v>
      </c>
      <c r="Q18" s="12">
        <f>B18*302</f>
        <v>1087.2</v>
      </c>
      <c r="R18" s="12">
        <f>B18*302</f>
        <v>1087.2</v>
      </c>
      <c r="S18" s="12">
        <f t="shared" si="3"/>
        <v>1051.2</v>
      </c>
      <c r="T18" s="12">
        <f t="shared" si="12"/>
        <v>1015.2</v>
      </c>
      <c r="U18" s="12">
        <f>B18*272</f>
        <v>979.2</v>
      </c>
      <c r="V18" s="12">
        <f>B18*262</f>
        <v>943.2</v>
      </c>
      <c r="W18" s="12">
        <f>B18*252</f>
        <v>907.2</v>
      </c>
      <c r="X18" s="12">
        <f>B18*242</f>
        <v>871.2</v>
      </c>
      <c r="Y18" s="12">
        <f>B18*242</f>
        <v>871.2</v>
      </c>
      <c r="Z18" s="12">
        <f>B18*232</f>
        <v>835.2</v>
      </c>
      <c r="AA18" s="12">
        <f>B18*222</f>
        <v>799.2</v>
      </c>
      <c r="AB18" s="12">
        <f>B18*212</f>
        <v>763.2</v>
      </c>
      <c r="AC18" s="12">
        <f>B18*184</f>
        <v>662.4</v>
      </c>
      <c r="AD18" s="13">
        <f t="shared" si="4"/>
        <v>662.4</v>
      </c>
      <c r="AE18" s="13">
        <f t="shared" si="5"/>
        <v>662.4</v>
      </c>
      <c r="AF18" s="13">
        <f t="shared" si="6"/>
        <v>644.4</v>
      </c>
      <c r="AG18" s="13">
        <f t="shared" si="7"/>
        <v>626.4</v>
      </c>
      <c r="AH18" s="13">
        <f t="shared" si="8"/>
        <v>608.4</v>
      </c>
      <c r="AI18" s="13">
        <f t="shared" si="9"/>
        <v>590.4</v>
      </c>
      <c r="AJ18" s="13">
        <f t="shared" si="10"/>
        <v>568.8000000000001</v>
      </c>
      <c r="AK18" s="14">
        <f t="shared" si="11"/>
        <v>547.2</v>
      </c>
    </row>
    <row r="19" spans="1:37" ht="12.75">
      <c r="A19" s="10">
        <v>0.8</v>
      </c>
      <c r="B19" s="35">
        <f>A19*8</f>
        <v>6.4</v>
      </c>
      <c r="C19" s="12">
        <f>B19*430</f>
        <v>2752</v>
      </c>
      <c r="D19" s="12">
        <f>B19*415</f>
        <v>2656</v>
      </c>
      <c r="E19" s="12">
        <f>B19*362</f>
        <v>2316.8</v>
      </c>
      <c r="F19" s="12">
        <f>B19*362</f>
        <v>2316.8</v>
      </c>
      <c r="G19" s="12">
        <f>B19*362</f>
        <v>2316.8</v>
      </c>
      <c r="H19" s="12">
        <f>B19*362</f>
        <v>2316.8</v>
      </c>
      <c r="I19" s="12">
        <f>B19*362</f>
        <v>2316.8</v>
      </c>
      <c r="J19" s="12">
        <f t="shared" si="0"/>
        <v>2316.8</v>
      </c>
      <c r="K19" s="12">
        <f t="shared" si="1"/>
        <v>2188.8</v>
      </c>
      <c r="L19" s="12">
        <f>B19*322</f>
        <v>2060.8</v>
      </c>
      <c r="M19" s="12">
        <f>B19*322</f>
        <v>2060.8</v>
      </c>
      <c r="N19" s="12">
        <f t="shared" si="2"/>
        <v>2060.8</v>
      </c>
      <c r="O19" s="12">
        <f>B19*322</f>
        <v>2060.8</v>
      </c>
      <c r="P19" s="12">
        <f>B19*312</f>
        <v>1996.8000000000002</v>
      </c>
      <c r="Q19" s="12">
        <f>B19*302</f>
        <v>1932.8000000000002</v>
      </c>
      <c r="R19" s="12">
        <f>B19*302</f>
        <v>1932.8000000000002</v>
      </c>
      <c r="S19" s="12">
        <f t="shared" si="3"/>
        <v>1868.8000000000002</v>
      </c>
      <c r="T19" s="12">
        <f t="shared" si="12"/>
        <v>1804.8000000000002</v>
      </c>
      <c r="U19" s="12">
        <f>B19*272</f>
        <v>1740.8000000000002</v>
      </c>
      <c r="V19" s="12">
        <f>B19*262</f>
        <v>1676.8000000000002</v>
      </c>
      <c r="W19" s="12">
        <f>B19*252</f>
        <v>1612.8000000000002</v>
      </c>
      <c r="X19" s="12">
        <f>B19*242</f>
        <v>1548.8000000000002</v>
      </c>
      <c r="Y19" s="12">
        <f>B19*242</f>
        <v>1548.8000000000002</v>
      </c>
      <c r="Z19" s="12">
        <f>B19*232</f>
        <v>1484.8000000000002</v>
      </c>
      <c r="AA19" s="12">
        <f>B19*222</f>
        <v>1420.8000000000002</v>
      </c>
      <c r="AB19" s="12">
        <f>B19*212</f>
        <v>1356.8000000000002</v>
      </c>
      <c r="AC19" s="12">
        <f>B19*184</f>
        <v>1177.6000000000001</v>
      </c>
      <c r="AD19" s="13">
        <f t="shared" si="4"/>
        <v>1177.6000000000001</v>
      </c>
      <c r="AE19" s="13">
        <f t="shared" si="5"/>
        <v>1177.6000000000001</v>
      </c>
      <c r="AF19" s="13">
        <f t="shared" si="6"/>
        <v>1145.6000000000001</v>
      </c>
      <c r="AG19" s="13">
        <f t="shared" si="7"/>
        <v>1113.6000000000001</v>
      </c>
      <c r="AH19" s="13">
        <f t="shared" si="8"/>
        <v>1081.6000000000001</v>
      </c>
      <c r="AI19" s="13">
        <f t="shared" si="9"/>
        <v>1049.6000000000001</v>
      </c>
      <c r="AJ19" s="13">
        <f t="shared" si="10"/>
        <v>1011.2</v>
      </c>
      <c r="AK19" s="14">
        <f t="shared" si="11"/>
        <v>972.8000000000001</v>
      </c>
    </row>
    <row r="20" spans="1:37" ht="12.75">
      <c r="A20" s="10">
        <v>1</v>
      </c>
      <c r="B20" s="35">
        <f>A20*8</f>
        <v>8</v>
      </c>
      <c r="C20" s="12">
        <f>B20*430</f>
        <v>3440</v>
      </c>
      <c r="D20" s="12">
        <f>B20*415</f>
        <v>3320</v>
      </c>
      <c r="E20" s="12">
        <f>B20*362</f>
        <v>2896</v>
      </c>
      <c r="F20" s="12">
        <f>B20*362</f>
        <v>2896</v>
      </c>
      <c r="G20" s="12">
        <f>B20*362</f>
        <v>2896</v>
      </c>
      <c r="H20" s="12">
        <f>B20*362</f>
        <v>2896</v>
      </c>
      <c r="I20" s="12">
        <f>B20*362</f>
        <v>2896</v>
      </c>
      <c r="J20" s="12">
        <f t="shared" si="0"/>
        <v>2896</v>
      </c>
      <c r="K20" s="12">
        <f t="shared" si="1"/>
        <v>2736</v>
      </c>
      <c r="L20" s="12">
        <f>B20*322</f>
        <v>2576</v>
      </c>
      <c r="M20" s="12">
        <f>B20*322</f>
        <v>2576</v>
      </c>
      <c r="N20" s="12">
        <f t="shared" si="2"/>
        <v>2576</v>
      </c>
      <c r="O20" s="12">
        <f>B20*322</f>
        <v>2576</v>
      </c>
      <c r="P20" s="12">
        <f>B20*312</f>
        <v>2496</v>
      </c>
      <c r="Q20" s="12">
        <f>B20*302</f>
        <v>2416</v>
      </c>
      <c r="R20" s="12">
        <f>B20*302</f>
        <v>2416</v>
      </c>
      <c r="S20" s="12">
        <f t="shared" si="3"/>
        <v>2336</v>
      </c>
      <c r="T20" s="12">
        <f t="shared" si="12"/>
        <v>2256</v>
      </c>
      <c r="U20" s="12">
        <f>B20*272</f>
        <v>2176</v>
      </c>
      <c r="V20" s="12">
        <f>B20*262</f>
        <v>2096</v>
      </c>
      <c r="W20" s="12">
        <f>B20*252</f>
        <v>2016</v>
      </c>
      <c r="X20" s="12">
        <f>B20*242</f>
        <v>1936</v>
      </c>
      <c r="Y20" s="12">
        <f>B20*242</f>
        <v>1936</v>
      </c>
      <c r="Z20" s="12">
        <f>B20*232</f>
        <v>1856</v>
      </c>
      <c r="AA20" s="12">
        <f>B20*222</f>
        <v>1776</v>
      </c>
      <c r="AB20" s="12">
        <f>B20*212</f>
        <v>1696</v>
      </c>
      <c r="AC20" s="12">
        <f>B20*184</f>
        <v>1472</v>
      </c>
      <c r="AD20" s="13">
        <f t="shared" si="4"/>
        <v>1472</v>
      </c>
      <c r="AE20" s="13">
        <f t="shared" si="5"/>
        <v>1472</v>
      </c>
      <c r="AF20" s="13">
        <f t="shared" si="6"/>
        <v>1432</v>
      </c>
      <c r="AG20" s="13">
        <f t="shared" si="7"/>
        <v>1392</v>
      </c>
      <c r="AH20" s="13">
        <f t="shared" si="8"/>
        <v>1352</v>
      </c>
      <c r="AI20" s="13">
        <f t="shared" si="9"/>
        <v>1312</v>
      </c>
      <c r="AJ20" s="13">
        <f t="shared" si="10"/>
        <v>1264</v>
      </c>
      <c r="AK20" s="14">
        <f t="shared" si="11"/>
        <v>1216</v>
      </c>
    </row>
    <row r="21" spans="1:37" ht="12.75">
      <c r="A21" s="38"/>
      <c r="B21" s="35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35"/>
      <c r="W21" s="35"/>
      <c r="X21" s="35"/>
      <c r="Y21" s="35"/>
      <c r="Z21" s="35"/>
      <c r="AA21" s="35"/>
      <c r="AB21" s="35"/>
      <c r="AC21" s="35"/>
      <c r="AD21" s="13"/>
      <c r="AE21" s="13"/>
      <c r="AF21" s="13"/>
      <c r="AG21" s="13"/>
      <c r="AH21" s="13"/>
      <c r="AI21" s="13"/>
      <c r="AJ21" s="13"/>
      <c r="AK21" s="14"/>
    </row>
    <row r="22" spans="1:37" ht="12.75">
      <c r="A22" s="37" t="s">
        <v>14</v>
      </c>
      <c r="B22" s="3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35"/>
      <c r="W22" s="35"/>
      <c r="X22" s="35"/>
      <c r="Y22" s="35"/>
      <c r="Z22" s="35"/>
      <c r="AA22" s="35"/>
      <c r="AB22" s="35"/>
      <c r="AC22" s="35"/>
      <c r="AD22" s="13"/>
      <c r="AE22" s="13"/>
      <c r="AF22" s="13"/>
      <c r="AG22" s="13"/>
      <c r="AH22" s="13"/>
      <c r="AI22" s="13"/>
      <c r="AJ22" s="13"/>
      <c r="AK22" s="14"/>
    </row>
    <row r="23" spans="1:37" ht="12.75">
      <c r="A23" s="10">
        <v>0.45</v>
      </c>
      <c r="B23" s="35">
        <f>A23*6</f>
        <v>2.7</v>
      </c>
      <c r="C23" s="12">
        <f>B23*430</f>
        <v>1161</v>
      </c>
      <c r="D23" s="12">
        <f>B23*415</f>
        <v>1120.5</v>
      </c>
      <c r="E23" s="12">
        <f>B23*362</f>
        <v>977.4000000000001</v>
      </c>
      <c r="F23" s="12">
        <f>B23*362</f>
        <v>977.4000000000001</v>
      </c>
      <c r="G23" s="12">
        <f>B23*362</f>
        <v>977.4000000000001</v>
      </c>
      <c r="H23" s="12">
        <f>B23*362</f>
        <v>977.4000000000001</v>
      </c>
      <c r="I23" s="12">
        <f>B23*362</f>
        <v>977.4000000000001</v>
      </c>
      <c r="J23" s="12">
        <f t="shared" si="0"/>
        <v>977.4000000000001</v>
      </c>
      <c r="K23" s="12">
        <f t="shared" si="1"/>
        <v>923.4000000000001</v>
      </c>
      <c r="L23" s="12">
        <f>B23*322</f>
        <v>869.4000000000001</v>
      </c>
      <c r="M23" s="12">
        <f>B23*322</f>
        <v>869.4000000000001</v>
      </c>
      <c r="N23" s="12">
        <f t="shared" si="2"/>
        <v>869.4000000000001</v>
      </c>
      <c r="O23" s="12">
        <f>B23*322</f>
        <v>869.4000000000001</v>
      </c>
      <c r="P23" s="12">
        <f>B23*312</f>
        <v>842.4000000000001</v>
      </c>
      <c r="Q23" s="12">
        <f>B23*302</f>
        <v>815.4000000000001</v>
      </c>
      <c r="R23" s="12">
        <f>B23*302</f>
        <v>815.4000000000001</v>
      </c>
      <c r="S23" s="12">
        <f t="shared" si="3"/>
        <v>788.4000000000001</v>
      </c>
      <c r="T23" s="12">
        <f t="shared" si="12"/>
        <v>761.4000000000001</v>
      </c>
      <c r="U23" s="12">
        <f>B23*272</f>
        <v>734.4000000000001</v>
      </c>
      <c r="V23" s="12">
        <f>B23*262</f>
        <v>707.4000000000001</v>
      </c>
      <c r="W23" s="12">
        <f>B23*252</f>
        <v>680.4000000000001</v>
      </c>
      <c r="X23" s="12">
        <f>B23*242</f>
        <v>653.4000000000001</v>
      </c>
      <c r="Y23" s="12">
        <f>B23*242</f>
        <v>653.4000000000001</v>
      </c>
      <c r="Z23" s="12">
        <f>B23*232</f>
        <v>626.4000000000001</v>
      </c>
      <c r="AA23" s="12">
        <f>B23*222</f>
        <v>599.4000000000001</v>
      </c>
      <c r="AB23" s="12">
        <f>B23*212</f>
        <v>572.4000000000001</v>
      </c>
      <c r="AC23" s="12">
        <f>B23*184</f>
        <v>496.8</v>
      </c>
      <c r="AD23" s="13">
        <f t="shared" si="4"/>
        <v>496.8</v>
      </c>
      <c r="AE23" s="13">
        <f t="shared" si="5"/>
        <v>496.8</v>
      </c>
      <c r="AF23" s="13">
        <f t="shared" si="6"/>
        <v>483.3</v>
      </c>
      <c r="AG23" s="13">
        <f t="shared" si="7"/>
        <v>469.8</v>
      </c>
      <c r="AH23" s="13">
        <f t="shared" si="8"/>
        <v>456.3</v>
      </c>
      <c r="AI23" s="13">
        <f t="shared" si="9"/>
        <v>442.8</v>
      </c>
      <c r="AJ23" s="13">
        <f t="shared" si="10"/>
        <v>426.6</v>
      </c>
      <c r="AK23" s="14">
        <f t="shared" si="11"/>
        <v>410.40000000000003</v>
      </c>
    </row>
    <row r="24" spans="1:37" ht="12.75">
      <c r="A24" s="10">
        <v>0.8</v>
      </c>
      <c r="B24" s="35">
        <f>A24*6</f>
        <v>4.800000000000001</v>
      </c>
      <c r="C24" s="12">
        <f>B24*430</f>
        <v>2064.0000000000005</v>
      </c>
      <c r="D24" s="12">
        <f>B24*415</f>
        <v>1992.0000000000002</v>
      </c>
      <c r="E24" s="12">
        <f>B24*362</f>
        <v>1737.6000000000004</v>
      </c>
      <c r="F24" s="12">
        <f>B24*362</f>
        <v>1737.6000000000004</v>
      </c>
      <c r="G24" s="12">
        <f>B24*362</f>
        <v>1737.6000000000004</v>
      </c>
      <c r="H24" s="12">
        <f>B24*362</f>
        <v>1737.6000000000004</v>
      </c>
      <c r="I24" s="12">
        <f>B24*362</f>
        <v>1737.6000000000004</v>
      </c>
      <c r="J24" s="12">
        <f t="shared" si="0"/>
        <v>1737.6000000000004</v>
      </c>
      <c r="K24" s="12">
        <f t="shared" si="1"/>
        <v>1641.6000000000001</v>
      </c>
      <c r="L24" s="12">
        <f>B24*322</f>
        <v>1545.6000000000001</v>
      </c>
      <c r="M24" s="12">
        <f>B24*322</f>
        <v>1545.6000000000001</v>
      </c>
      <c r="N24" s="12">
        <f t="shared" si="2"/>
        <v>1545.6000000000001</v>
      </c>
      <c r="O24" s="12">
        <f>B24*322</f>
        <v>1545.6000000000001</v>
      </c>
      <c r="P24" s="12">
        <f>B24*312</f>
        <v>1497.6000000000001</v>
      </c>
      <c r="Q24" s="12">
        <f>B24*302</f>
        <v>1449.6000000000001</v>
      </c>
      <c r="R24" s="12">
        <f>B24*302</f>
        <v>1449.6000000000001</v>
      </c>
      <c r="S24" s="12">
        <f t="shared" si="3"/>
        <v>1401.6000000000001</v>
      </c>
      <c r="T24" s="12">
        <f t="shared" si="12"/>
        <v>1353.6000000000001</v>
      </c>
      <c r="U24" s="12">
        <f>B24*272</f>
        <v>1305.6000000000001</v>
      </c>
      <c r="V24" s="12">
        <f>B24*262</f>
        <v>1257.6000000000001</v>
      </c>
      <c r="W24" s="12">
        <f>B24*252</f>
        <v>1209.6000000000001</v>
      </c>
      <c r="X24" s="12">
        <f>B24*242</f>
        <v>1161.6000000000001</v>
      </c>
      <c r="Y24" s="12">
        <f>B24*242</f>
        <v>1161.6000000000001</v>
      </c>
      <c r="Z24" s="12">
        <f>B24*232</f>
        <v>1113.6000000000001</v>
      </c>
      <c r="AA24" s="12">
        <f>B24*222</f>
        <v>1065.6000000000001</v>
      </c>
      <c r="AB24" s="12">
        <f>B24*212</f>
        <v>1017.6000000000001</v>
      </c>
      <c r="AC24" s="12">
        <f>B24*184</f>
        <v>883.2000000000002</v>
      </c>
      <c r="AD24" s="13">
        <f t="shared" si="4"/>
        <v>883.2000000000002</v>
      </c>
      <c r="AE24" s="13">
        <f t="shared" si="5"/>
        <v>883.2000000000002</v>
      </c>
      <c r="AF24" s="13">
        <f t="shared" si="6"/>
        <v>859.2000000000002</v>
      </c>
      <c r="AG24" s="13">
        <f t="shared" si="7"/>
        <v>835.2000000000002</v>
      </c>
      <c r="AH24" s="13">
        <f t="shared" si="8"/>
        <v>811.2000000000002</v>
      </c>
      <c r="AI24" s="13">
        <f t="shared" si="9"/>
        <v>787.2000000000002</v>
      </c>
      <c r="AJ24" s="13">
        <f t="shared" si="10"/>
        <v>758.4000000000001</v>
      </c>
      <c r="AK24" s="14">
        <f t="shared" si="11"/>
        <v>729.6000000000001</v>
      </c>
    </row>
    <row r="25" spans="1:37" ht="13.5" thickBot="1">
      <c r="A25" s="15">
        <v>1</v>
      </c>
      <c r="B25" s="39">
        <f>A25*6</f>
        <v>6</v>
      </c>
      <c r="C25" s="17">
        <f>B25*430</f>
        <v>2580</v>
      </c>
      <c r="D25" s="17">
        <f>B25*415</f>
        <v>2490</v>
      </c>
      <c r="E25" s="17">
        <f>B25*362</f>
        <v>2172</v>
      </c>
      <c r="F25" s="17">
        <f>B25*362</f>
        <v>2172</v>
      </c>
      <c r="G25" s="17">
        <f>B25*362</f>
        <v>2172</v>
      </c>
      <c r="H25" s="17">
        <f>B25*362</f>
        <v>2172</v>
      </c>
      <c r="I25" s="17">
        <f>B25*362</f>
        <v>2172</v>
      </c>
      <c r="J25" s="17">
        <f t="shared" si="0"/>
        <v>2172</v>
      </c>
      <c r="K25" s="17">
        <f t="shared" si="1"/>
        <v>2052</v>
      </c>
      <c r="L25" s="17">
        <f>B25*322</f>
        <v>1932</v>
      </c>
      <c r="M25" s="17">
        <f>B25*322</f>
        <v>1932</v>
      </c>
      <c r="N25" s="17">
        <f t="shared" si="2"/>
        <v>1932</v>
      </c>
      <c r="O25" s="17">
        <f>B25*322</f>
        <v>1932</v>
      </c>
      <c r="P25" s="17">
        <f>B25*312</f>
        <v>1872</v>
      </c>
      <c r="Q25" s="17">
        <f>B25*302</f>
        <v>1812</v>
      </c>
      <c r="R25" s="17">
        <f>B25*302</f>
        <v>1812</v>
      </c>
      <c r="S25" s="17">
        <f t="shared" si="3"/>
        <v>1752</v>
      </c>
      <c r="T25" s="17">
        <f t="shared" si="12"/>
        <v>1692</v>
      </c>
      <c r="U25" s="17">
        <f>B25*272</f>
        <v>1632</v>
      </c>
      <c r="V25" s="17">
        <f>B25*262</f>
        <v>1572</v>
      </c>
      <c r="W25" s="17">
        <f>B25*252</f>
        <v>1512</v>
      </c>
      <c r="X25" s="17">
        <f>B25*242</f>
        <v>1452</v>
      </c>
      <c r="Y25" s="17">
        <f>B25*242</f>
        <v>1452</v>
      </c>
      <c r="Z25" s="17">
        <f>B25*232</f>
        <v>1392</v>
      </c>
      <c r="AA25" s="17">
        <f>B25*222</f>
        <v>1332</v>
      </c>
      <c r="AB25" s="17">
        <f>B25*212</f>
        <v>1272</v>
      </c>
      <c r="AC25" s="17">
        <f>B25*184</f>
        <v>1104</v>
      </c>
      <c r="AD25" s="18">
        <f t="shared" si="4"/>
        <v>1104</v>
      </c>
      <c r="AE25" s="18">
        <f t="shared" si="5"/>
        <v>1104</v>
      </c>
      <c r="AF25" s="18">
        <f t="shared" si="6"/>
        <v>1074</v>
      </c>
      <c r="AG25" s="18">
        <f>B25*174</f>
        <v>1044</v>
      </c>
      <c r="AH25" s="18">
        <f>B25*169</f>
        <v>1014</v>
      </c>
      <c r="AI25" s="18">
        <f>B25*164</f>
        <v>984</v>
      </c>
      <c r="AJ25" s="18">
        <f>B25*158</f>
        <v>948</v>
      </c>
      <c r="AK25" s="19">
        <f>B25*152</f>
        <v>912</v>
      </c>
    </row>
    <row r="26" ht="13.5" thickTop="1"/>
    <row r="28" ht="12.75">
      <c r="A28" s="4" t="s">
        <v>16</v>
      </c>
    </row>
  </sheetData>
  <sheetProtection formatCells="0" formatColumns="0" formatRows="0" insertColumns="0" insertRows="0" insertHyperlinks="0" deleteColumns="0" deleteRows="0"/>
  <printOptions/>
  <pageMargins left="0.75" right="0.75" top="1" bottom="1" header="0.5" footer="0.5"/>
  <pageSetup horizontalDpi="600" verticalDpi="600" orientation="landscape" r:id="rId1"/>
  <headerFooter alignWithMargins="0">
    <oddHeader>&amp;C&amp;A
Monetary Conversion Table of Disability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Monetary Conversion Tables of Disability</dc:title>
  <dc:subject>Value of Permanent Disability per Body Part Calculated at Maximum Benefit Rate per Year</dc:subject>
  <dc:creator>DWD</dc:creator>
  <cp:keywords/>
  <dc:description/>
  <cp:lastModifiedBy>Weinberger, Lynn A - DWD</cp:lastModifiedBy>
  <cp:lastPrinted>2018-11-30T13:31:09Z</cp:lastPrinted>
  <dcterms:created xsi:type="dcterms:W3CDTF">2001-02-01T16:29:55Z</dcterms:created>
  <dcterms:modified xsi:type="dcterms:W3CDTF">2023-04-28T18:32:23Z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contact">
    <vt:lpwstr>wcadmin@dwd.wisconsin.gov</vt:lpwstr>
  </property>
  <property fmtid="{D5CDD505-2E9C-101B-9397-08002B2CF9AE}" pid="4" name="date">
    <vt:lpwstr>07-04-2022</vt:lpwstr>
  </property>
  <property fmtid="{D5CDD505-2E9C-101B-9397-08002B2CF9AE}" pid="5" name="division">
    <vt:lpwstr>WC</vt:lpwstr>
  </property>
</Properties>
</file>